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theme/themeOverride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201"/>
  <workbookPr/>
  <mc:AlternateContent xmlns:mc="http://schemas.openxmlformats.org/markup-compatibility/2006">
    <mc:Choice Requires="x15">
      <x15ac:absPath xmlns:x15ac="http://schemas.microsoft.com/office/spreadsheetml/2010/11/ac" url="Z:\2) Progetti_in_corso\CANTIERI\2017\4. Documenti digitali\9) prodotti di progetto\1. MANUALE DI GESTIONE_PONTI\"/>
    </mc:Choice>
  </mc:AlternateContent>
  <bookViews>
    <workbookView xWindow="0" yWindow="0" windowWidth="11490" windowHeight="4455" tabRatio="207"/>
  </bookViews>
  <sheets>
    <sheet name="Checklist MdG" sheetId="2" r:id="rId1"/>
    <sheet name="Cruscotti" sheetId="3" r:id="rId2"/>
  </sheets>
  <definedNames>
    <definedName name="_xlnm._FilterDatabase" localSheetId="0" hidden="1">'Checklist MdG'!$A$2:$K$44</definedName>
    <definedName name="_xlnm.Print_Area" localSheetId="0">'Checklist MdG'!$A$1:$K$40</definedName>
    <definedName name="_xlnm.Print_Titles" localSheetId="0">'Checklist MdG'!$2:$2</definedName>
  </definedNames>
  <calcPr calcId="171027" concurrentCalc="0"/>
  <extLst>
    <ext xmlns:mx="http://schemas.microsoft.com/office/mac/excel/2008/main" uri="{7523E5D3-25F3-A5E0-1632-64F254C22452}">
      <mx:ArchID Flags="2"/>
    </ext>
  </extLst>
</workbook>
</file>

<file path=xl/calcChain.xml><?xml version="1.0" encoding="utf-8"?>
<calcChain xmlns="http://schemas.openxmlformats.org/spreadsheetml/2006/main">
  <c r="I4" i="2" l="1"/>
  <c r="I41" i="2"/>
  <c r="I42" i="2"/>
  <c r="I43" i="2"/>
  <c r="I44" i="2"/>
  <c r="E1" i="2"/>
  <c r="I3" i="2"/>
  <c r="I5" i="2"/>
  <c r="I6"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B3" i="3"/>
  <c r="D3" i="3"/>
  <c r="E3" i="3"/>
  <c r="H3" i="3"/>
  <c r="B4" i="3"/>
  <c r="D4" i="3"/>
  <c r="E4" i="3"/>
  <c r="H4" i="3"/>
  <c r="B2" i="3"/>
  <c r="I1" i="2"/>
  <c r="D2" i="3"/>
  <c r="E2" i="3"/>
  <c r="H2" i="3"/>
  <c r="D5" i="3"/>
  <c r="E5" i="3"/>
  <c r="H5" i="3"/>
</calcChain>
</file>

<file path=xl/comments1.xml><?xml version="1.0" encoding="utf-8"?>
<comments xmlns="http://schemas.openxmlformats.org/spreadsheetml/2006/main">
  <authors>
    <author>Ponti Anna</author>
  </authors>
  <commentList>
    <comment ref="I1" authorId="0" shapeId="0">
      <text>
        <r>
          <rPr>
            <b/>
            <sz val="9"/>
            <color indexed="81"/>
            <rFont val="Tahoma"/>
            <family val="2"/>
          </rPr>
          <t>Ponti Anna:</t>
        </r>
        <r>
          <rPr>
            <sz val="9"/>
            <color indexed="81"/>
            <rFont val="Tahoma"/>
            <family val="2"/>
          </rPr>
          <t xml:space="preserve">
colonna da nascondere</t>
        </r>
      </text>
    </comment>
    <comment ref="J2" authorId="0" shapeId="0">
      <text>
        <r>
          <rPr>
            <sz val="9"/>
            <color indexed="81"/>
            <rFont val="Tahoma"/>
            <family val="2"/>
          </rPr>
          <t>Indicare la sezione: capitolo, paragrafo, allegato, ecc.</t>
        </r>
      </text>
    </comment>
    <comment ref="C6" authorId="0" shapeId="0">
      <text>
        <r>
          <rPr>
            <sz val="9"/>
            <color indexed="81"/>
            <rFont val="Tahoma"/>
            <family val="2"/>
          </rPr>
          <t xml:space="preserve">Si tratta di nomine obbligatorie per rispondre a ad altri obblighi normativi non necessariamente collegati al dpcm 3 dic. 2013 relativo al protocollo, ma che fanno del manuale un documento che integra i vari aspetti e momenti della gestione dei documenti, dalla formazione alla conservazione in un contesto di sicurezza.
</t>
        </r>
      </text>
    </comment>
    <comment ref="C25" authorId="0" shapeId="0">
      <text>
        <r>
          <rPr>
            <sz val="9"/>
            <color indexed="81"/>
            <rFont val="Tahoma"/>
            <family val="2"/>
          </rPr>
          <t xml:space="preserve">Titolario, massimario di selezione </t>
        </r>
      </text>
    </comment>
    <comment ref="C32" authorId="0" shapeId="0">
      <text>
        <r>
          <rPr>
            <sz val="9"/>
            <color indexed="81"/>
            <rFont val="Tahoma"/>
            <family val="2"/>
          </rPr>
          <t>il Mdg deve dare indicazioni su pubblicazione bandi, gare, selezioni rispetto alle modalità di presentazione delle istanze; per tutte le altre tipologie di istanza devono essere decritte nel manuale le modalità di presentazione, con particolare riferimento ai formati.</t>
        </r>
      </text>
    </comment>
  </commentList>
</comments>
</file>

<file path=xl/sharedStrings.xml><?xml version="1.0" encoding="utf-8"?>
<sst xmlns="http://schemas.openxmlformats.org/spreadsheetml/2006/main" count="198" uniqueCount="114">
  <si>
    <t>SI</t>
  </si>
  <si>
    <t>NO</t>
  </si>
  <si>
    <t>IN PARTE</t>
  </si>
  <si>
    <t>aspetti organizzativi/funzionali</t>
  </si>
  <si>
    <t>regole gestione documenti</t>
  </si>
  <si>
    <t>PESO CATEGORIA</t>
  </si>
  <si>
    <t>Categoria</t>
  </si>
  <si>
    <t>Il Manuale di gestione descrive le eventuali peculiarità nella gestione dei documenti delle diverse AOO.</t>
  </si>
  <si>
    <t>Il Manuale di gestione descrive le modalità di gestione da adottare per i documenti informatici pervenuti in formato non idoneo alla conservazione</t>
  </si>
  <si>
    <t>Il Manuale di gestione descrive regole di formazione dei documenti orientate espressamente agli utenti esterni dell'ente e descritte in apposita sezione  organizzata per ambiti</t>
  </si>
  <si>
    <t>Il Manauale di gestione descrive, se esistono, i casi di registrazione di messaggi trasmessi in cooperazione applicativa secondo quanto previsto dal decreto del Presidente del Consiglio dei ministri 1° aprile 2008 recante le regole tecniche e di sicurezza per il funzionamento del Sistema pubblico di connettività</t>
  </si>
  <si>
    <t>Il Manuale di gestione descrive le modalità di gestione dei documenti soggetti a registrazione di protocollo nei quali lo scambio avviene mediante casella di posta elettronica certificata e mediante sistemi di posta compatibili con il protocollo SMTP/MIME definito nelle specifiche pubbliche RFC 821-922, RFC 2045 e 2049</t>
  </si>
  <si>
    <t>Il Manuale di gestione riporta, in particolare:
i) l’indicazione delle unità organizzative responsabili delle attività di registrazione di protocollo, di organizzazione e tenuta dei documenti all’interno dell’area organizzativa omogenea;</t>
  </si>
  <si>
    <t>Il Manuale di gestione riporta, in particolare:
m) il sistema di classificazione, con l’indicazione delle modalità di aggiornamento, integrato con le informazioni relative ai tempi, ai criteri e alle regole di selezione e conservazione, con riferimento alle procedure di scarto;</t>
  </si>
  <si>
    <t>Il Manuale di gestione riporta, in particolare:
n) le modalità di produzione e di conservazione delle registrazioni di protocollo informatico e, in particolare, l’indicazione delle soluzioni tecnologiche ed organizzative adottate per garantire l’immodificabilità della registrazione di protocollo, la contemporaneità della stessa con l’operazione di segnatura ai sensi dell’art. 55 del Testo unico,  nonché le modalità di registrazione delle informazioni annullate o modifi cate nell’ambito di ogni sessione di attività di registrazione;</t>
  </si>
  <si>
    <t>Il Manuale di gestione riporta, in particolare:
q) le modalità di utilizzo del registro di emergenza ai sensi dell’art. 63 del testo unico, inclusa la funzione di recupero dei dati protocollati manualmente.</t>
  </si>
  <si>
    <t>Il Manuale di gestione descrive le modalità per l'annullamento di registrazioni</t>
  </si>
  <si>
    <t>Risultato</t>
  </si>
  <si>
    <t>sicurezza e protezione dati</t>
  </si>
  <si>
    <t>Criterio</t>
  </si>
  <si>
    <t>x</t>
  </si>
  <si>
    <t>Qualità complessiva</t>
  </si>
  <si>
    <t>Peso categoria</t>
  </si>
  <si>
    <t>categoria</t>
  </si>
  <si>
    <t>etichette</t>
  </si>
  <si>
    <t>ghiera</t>
  </si>
  <si>
    <t>colori</t>
  </si>
  <si>
    <t>spicchio</t>
  </si>
  <si>
    <t>bassa</t>
  </si>
  <si>
    <t>media</t>
  </si>
  <si>
    <t>alta</t>
  </si>
  <si>
    <t>Sicurezza e protezione dati</t>
  </si>
  <si>
    <t>Regole gestione documenti</t>
  </si>
  <si>
    <t>Aspetti organizzativi funzionali</t>
  </si>
  <si>
    <t xml:space="preserve">Il Manuale di gestione descrive o richiama appositi regolamenti relativi alle diverse modalità di accesso agli atti secondo la normativa vigente, incluso l'accesso civico, non solo per l'archivio corrente o di deposito, ma anche per l'archivio storico con modalità concordate con il responsabile della Trasparenza/Anticorruzione e il Responsabile della Protezione dei dati </t>
  </si>
  <si>
    <t>Il manuale di gestione indica le modalità secondo cui l'Amministrazione verifica la corretta applicazione del manuale e delle procedure in esso descritte all'interno dell'organizzazione.</t>
  </si>
  <si>
    <t>il Manuale di gestione indica i formati dei documenti informatici ammessi per la gestione dei documenti rispetto ai diversi flussi documentali e che sono idonei anche ai fini della loro conservazione e a garantire l'immodificabilità dei documenti e descrive le modalità operative per produrre un documento conforme ai formati indicati.</t>
  </si>
  <si>
    <t xml:space="preserve">Il Manuale di gestione riporta, in particolare:
o) la descrizione funzionale ed operativa del componente «sistema di protocollo informatico» del sistema di gestione informatica dei documenti con particolare riferimento alle modalità di utilizzo e richiama in appositi allegati i manuali utente o indica ove poterli consultare </t>
  </si>
  <si>
    <t>Il manuale descrive come il sistema di gestione informatica del documenti, compreso il sistema di protocollo informatico, è stato progettato secondo il principio della privacy by design o, in alternativa, richiama un processo di analisi e adeguamento degli stessi avviato al fine di garantire la gestione delle informazioni ivi contenute secondo il principio della privacy by default e tutto quanto previsto dal Regolamento EU n. 679/2016.</t>
  </si>
  <si>
    <t>Il Manuale di gestione indica che il Responsabile della gestione documentale e il Coordinatore, ove presente, sono titolati a rilevare e segnalare al Responsabile della protezione dei dati gli eventuali trattamenti non conformi rispetto a quanto previsto dalle procedure indicate nel manuale.</t>
  </si>
  <si>
    <t>Il Manuale di gestione è coerente  con il Registro delle attività di trattamento aggiornato e descrive le procedure da attuare per effettuare trattamenti conformi, eventualmente anche a seguito della Valutazione d'impatto sulla protezione dei dati (PIA) secondo quanto previsto dal Regolamento EU n. 679/2016.</t>
  </si>
  <si>
    <t>Peso Criterio</t>
  </si>
  <si>
    <t>Il Manuale di gestione descrive le aree organizzative omogenee e i relativi uffici di riferimento ai sensi dell'art. 50 del testo unico e rispecchiano l'effettiva organizzazione dell'ente</t>
  </si>
  <si>
    <t>insufficiente</t>
  </si>
  <si>
    <t>sufficiente</t>
  </si>
  <si>
    <t>discreta</t>
  </si>
  <si>
    <t>buona</t>
  </si>
  <si>
    <t>Riferimento alle sezioni del Mdg</t>
  </si>
  <si>
    <t>Flussi da descrivere</t>
  </si>
  <si>
    <t>Il Manuale di gestione descrive le modalità da attuarsi, concordate con il Responsabile della Protezione dei dati, finalizzate alla dimostrazione della messa in atto dei trattamenti conformi rispetto al Regolamento EU n. 679/2016</t>
  </si>
  <si>
    <t>Il manuale di gestione documentale prevede procedure specifiche che possono essere utilizzate dal Responsabile della gestione documentale di concerto con il Coordinatore, se nominato, ove non diversamente previsto dalle norme, per segnalare le eventuali situazioni di violazione dei dati personali al Responsabile della Protezione dei dati, nei casi in cui queste siano rilevate dal Responsabile della gestione documentale o dal Coordinatore, se nominato</t>
  </si>
  <si>
    <t>Il manuale di gestione indica altersì le nomine del Responsabile della Conservazione, del Responsabile della sicurezza del sistema di gestione documentale, del Responsabile della protezione dei dati e sono aggiornate rispetto al mutamento dell'organizzazione</t>
  </si>
  <si>
    <t>Il Manuale di gestione indica le nomine  del responsabile della gestione documentale in ciascuna delle aree organizzative omogenee individuate ai sensi dell’art. 50 del Testo unico, e di un suo vicario, per casi di vacanza, assenza o impedimento del primo. Nei casi di amministrazioni con più aree organizzative omogenee indica chi è nominato coordinatore della gestione documentale e chi è il suo vicario per i casi di vacanza, assenza o impedimento del primo e sono aggiornate rispetto al mutamento dell'organizzazione</t>
  </si>
  <si>
    <t>Riferimenti normativi</t>
  </si>
  <si>
    <t>Il manuale di gestione, possibilmente previa richiesta di parere tecnico preventivo o,  qualora richiesta, autorizzazione della Soprintendenza competente, e previa adozione con atto formale dell'ente, è reso pubblico mediante la pubblicazione sul proprio sito istituzionale</t>
  </si>
  <si>
    <t>1. Il Manuale di gestione descrive il sistema di gestione, anche ai fini della conservazione, dei documenti informatici e fornisce le istruzioni per il corretto funzionamento del servizio per la tenuta del protocollo informatico, della gestione dei flussi documentali e degli archivi.</t>
  </si>
  <si>
    <t>Il Manuale di gestione riporta, in particolare:
d) la descrizione di eventuali ulteriori formati utilizzati per la formazione del documento informatico in relazione a specifi ci contesti operativi esplicitati e motivati;</t>
  </si>
  <si>
    <t>Il Manuale di gestione riporta, in particolare:
e) l’insieme minimo dei metadati associati ai documenti soggetti a registrazione particolare e gli eventuali ulteriori metadati rilevanti ai fini amministrativi, definiti, per ogni tipologia di documento, nell’ambito del contesto a cui esso si riferisce;</t>
  </si>
  <si>
    <t xml:space="preserve">Il Manuale di gestione riporta, in particolare:
f) la descrizione del flusso di lavorazione dei documenti ricevuti, spediti o interni, incluse le regole di registrazione per i documenti pervenuti secondo particolari modalità di trasmissione, tra i quali, in particolare, documenti informatici pervenuti attraverso canali diversi da quelli previsti dagli articoli 16 e 17, nonché tramite fax, raccomandata o assicurata;
Descrive quali tipologie di documenti informatici ricevuti dall'amministrazione sono oggetto di registrazione di protocollo o di registrazione particolare. </t>
  </si>
  <si>
    <t>Il Manuale di gestione riporta, in particolare:
g) l’indicazione delle regole di smistamento ed assegnazione dei documenti ricevuti con la specifica dei criteri per l’ulteriore eventuale inoltro dei documenti verso aree organizzative omogenee della stessa amministrazione o verso altre amministrazioni;</t>
  </si>
  <si>
    <t>Il Manuale di gestione riporta, in particolare:
h) le modalità di formazione, implementazione e gestione dei fascicoli informatici relativi ai procedimenti e delle aggregazioni documentali informatiche con l’insieme minimo dei metadati ad essi associati;</t>
  </si>
  <si>
    <t>Il Manuale di gestione riporta, in particolare:
k) l’elenco dei documenti soggetti a registrazione particolare e le relative modalità di trattamento; l'elenco è aggiornato e riporta la data di aggiornamento</t>
  </si>
  <si>
    <t>Il manuale di gestione indica o richiama il piano di formazione e il processo di condivisione delle procedure condotto con il personale addetto alla gestione documentale da utilizzare anche per coprire esigenze formative dovute a cambi organizzativi o di ruolo e individua una struttura di riferimento in grado di supportare il personale nelle attività quotidiane nell'attuazione del manuale.</t>
  </si>
  <si>
    <t>Il Manuale di gestione riporta:
- i criteri e le modalità per il rilascio delle abilitazioni di accesso interno ed esterno alle informazioni documentali;
- la descrizione dei diversi profili di accesso al sistema di gestione documentale anche tenendo conto dell'aspetto relativo alla privacy e alla protezione dei dati; 
- indicazioni operative per gli utenti rispetto alla sicurezza e alla protezione dei dati e alla privacy.</t>
  </si>
  <si>
    <t>Il Manuale di gestione riporta il piano  per la sicurezza informatica relativo alla formazione, alla gestione, alla trasmissione, all’interscambio, all’accesso, alla conservazione dei documenti informatici; il piano predisposto rispetta le misure minime di sicurezza previste nel  disciplinare tecnico pubblicato in allegato  B  del  decreto  legislativo  del  30 giugno 2003, n. 196  e  successive  modificazioni; il piano prevede procedure per la gestione delle violazioni di dati personali.</t>
  </si>
  <si>
    <t xml:space="preserve">Il Manuale di gestione indica se l'amministrazione prevede la possibilità di digitalizzare documenti originali cartacei finalizzata all'eliminazione fisica degli stessi qualora questi siano destinati alla conservazione permanente. Nel caso in cui sia previsto, il manuale descrive quale sia il processo interno, sotto il profilo tecnico ed organizzativo, che l'amministrazione mette in atto per garantire la conformità alla circolare 41/2015 DGA, alle regole tecniche di cui al d.p.c.m. 13 novembre 2014 e che i nuovi documenti digitalizzati siano conservati secondo le regole tecniche di cui al d.p.c.m. 3 dicembre 2013. 
In caso non sia previsto, il Manuale lo esplicita. </t>
  </si>
  <si>
    <t>2.Il Manuale di gestione riporta, in particolare:
a) la pianificazione, le modalità e le misure di cui all’art. 3, co. 1, lettera e): "definire, su indicazione del responsabile della gestione documentale ovvero, ove nominato, del coordinatore della gestione documentale, i tempi, le modalità e le misure organizzative e tecniche fi nalizzate all’eliminazione dei protocolli di settore e di reparto, dei protocolli multipli, dei protocolli di telefax, e, più in generale, dei protocolli diversi dal protocollo informatico previsto dal testo unico."</t>
  </si>
  <si>
    <t>Il Manuale di gestione riporta l'elenco delle caselle di posta elettronica certificata istituite per ciascuna area organizzativa omogenea direttamente associata al registro di protocollo da utilizzare per la protocollazione dei messaggi ricevuti e spediti, ai sensi dell’art. 40 - bis del Codice e di altre caselle per trattare peculiari tipologie documentali, anche oggetto di registrazione particolare; L'elenco delle caselle di cui all'art. 18 co. 2 e 3 riporta una data di aggiornamento ed è coerente con l'elenco delle AOO attive</t>
  </si>
  <si>
    <t>Il Manuale di gestione riporta, in particolare:
c) le modalità di utilizzo di strumenti informatici per la formazione dei documenti informatici, ai sensi dell’art. 40, co. 1, del Codice, e per lo scambio degli stessi all’interno ed all’esterno dell’area organizzativa omogenea, ivi comprese le caselle di posta elettronica, anche certificata, utilizzate;</t>
  </si>
  <si>
    <t>Il Manuale di gestione riporta, in particolare:
j) l’elenco dei documenti esclusi dalla registrazione di protocollo, ai sensi dell’art. 53, co. 5, del testo unico; l'elenco è aggiornato e riporta la data di aggiornamento</t>
  </si>
  <si>
    <t>Il Manuale di gestione riporta, in particolare:
l) i registri particolari definiti per il trattamento di registrazioni informatiche anche associati ad aree organizzative omogenee definite dall’amministrazione sull’intera struttura organizzativa e gli albi, gli elenchi e ogni raccolta di dati concernente stati, qualità personali e fatti, di cui all’art. 40, co. 4, del Codice;</t>
  </si>
  <si>
    <t>Il Manuale di gestione descrive le modalità con cui le informazioni elencate nell’art. 9, co. 1, sono apposte o associate ai documenti informatici mediante l’operazione di segnatura di protocollo.</t>
  </si>
  <si>
    <t>Le modalità operative in relazione all'utilizzo degli strumenti informatici previsti, descritte in attuazione dell'art. 5 co. 2 c) sono state elaborate tenendo conto della normativa in merito alla sicurezza e alla protezione dei dati e quindi delimitando l'uso dei singoli strumenti utilizzabili rispetto ai casi concreti (es.caselle di posta elettronica, postazioni di lavoro, ecc.)</t>
  </si>
  <si>
    <t>la descrizione di ulteriori formati  ai sensi dell'art. 5 co. 2 d) indica come sia garantita l'immodificabilità del contenuto e del file e l'integrità del documento.</t>
  </si>
  <si>
    <t>DPCM..03122013.p.3.1.a</t>
  </si>
  <si>
    <t>DPCM..03122013.p.5.3</t>
  </si>
  <si>
    <t>DPCM..03122013.p.8
DPCM..13112014.12</t>
  </si>
  <si>
    <t>DPCM..03122013.p.3.1.b
DPCM..03122013.p.3.1.c</t>
  </si>
  <si>
    <t>DPCM..0312013.p.5.2.a</t>
  </si>
  <si>
    <t>DPCM..03122013.p.5.2.i</t>
  </si>
  <si>
    <t>DPCM..03122013.p.3.2
DPCM..03122013.p.3.3</t>
  </si>
  <si>
    <t>DPCM..03122013.p.12.1
DPCM..03122013.p.12.2</t>
  </si>
  <si>
    <t>DPCM..03122013.p.7.1.g
DPCM..03122013.p.9.2
DPCM..03122013.p.10</t>
  </si>
  <si>
    <t>DPCM..03122013.5.1</t>
  </si>
  <si>
    <t>DPCM..03122013.p.5.2.c</t>
  </si>
  <si>
    <t>DPCM..0312013.a.2,
DPCM..13112014.a.2</t>
  </si>
  <si>
    <t>DPCM..0312013.p.5.2.d</t>
  </si>
  <si>
    <t>DPCM..03122013.p.5.2.e</t>
  </si>
  <si>
    <t>DPCM..03122013.p.5.2.f</t>
  </si>
  <si>
    <t>DPCM..03122013.p.5.2.g</t>
  </si>
  <si>
    <t>DPCM..03122013.p.5.2.h</t>
  </si>
  <si>
    <t>DPCM..03122013.p.5.2.j</t>
  </si>
  <si>
    <t>DPCM..03122013.p.5.2.k</t>
  </si>
  <si>
    <t>DPCM..03122013.p.5.2.l</t>
  </si>
  <si>
    <t>DPCM..03122013.p.5.2.m</t>
  </si>
  <si>
    <t>DPCM..03122013.p.5.2.n</t>
  </si>
  <si>
    <t>DPCM..03122013.p.5.2.o</t>
  </si>
  <si>
    <t>DPCM..03122013.p.8</t>
  </si>
  <si>
    <t>DPCM..03122013.p.16.1</t>
  </si>
  <si>
    <t>DPCM..03122013.p.17.1</t>
  </si>
  <si>
    <t>DPCM..03122013.p.9.1.j</t>
  </si>
  <si>
    <t>DPCM..03122013.p.6.2</t>
  </si>
  <si>
    <t>DPCM..03122013.p.9.1</t>
  </si>
  <si>
    <t xml:space="preserve">DPCM..13112014
circDGA.41.14122015  </t>
  </si>
  <si>
    <t>DPCM..03122013.p.5.2.p</t>
  </si>
  <si>
    <t>DPCM..03122013.p.5.2.q</t>
  </si>
  <si>
    <t>DPCM..03122013.p.4.2.c</t>
  </si>
  <si>
    <t>DPCM..03122013.p.2.3
DPCM..13112014.2.3</t>
  </si>
  <si>
    <t>DPCM..03122013.p.5.2.d</t>
  </si>
  <si>
    <t>REGEU.679.27042016.64.1.a</t>
  </si>
  <si>
    <t>REGEU.679.27042016.38.3</t>
  </si>
  <si>
    <t>REGEU.679.27042016.33.1</t>
  </si>
  <si>
    <t>REGEU.679.27042016.24.1</t>
  </si>
  <si>
    <t>TUDA.445.28122000.61.3.h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</si>
</sst>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b/>
      <sz val="11"/>
      <name val="Calibri"/>
      <family val="2"/>
      <scheme val="minor"/>
    </font>
    <font>
      <sz val="11"/>
      <color theme="1"/>
      <name val="Calibri"/>
      <family val="2"/>
      <scheme val="minor"/>
    </font>
    <font>
      <sz val="24"/>
      <color theme="1"/>
      <name val="Calibri"/>
      <family val="2"/>
      <scheme val="minor"/>
    </font>
    <font>
      <b/>
      <sz val="16"/>
      <color theme="1"/>
      <name val="Calibri"/>
      <family val="2"/>
      <scheme val="minor"/>
    </font>
    <font>
      <sz val="11"/>
      <name val="Calibri"/>
      <family val="2"/>
      <scheme val="minor"/>
    </font>
    <font>
      <sz val="11"/>
      <name val="Calibri"/>
      <family val="2"/>
    </font>
    <font>
      <sz val="11"/>
      <color rgb="FF000000"/>
      <name val="Calibri"/>
      <family val="2"/>
    </font>
  </fonts>
  <fills count="3">
    <fill>
      <patternFill patternType="none"/>
    </fill>
    <fill>
      <patternFill patternType="gray125"/>
    </fill>
    <fill>
      <patternFill patternType="solid">
        <fgColor theme="0" tint="-0.249977111117893"/>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right/>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
    <xf numFmtId="0" fontId="0" fillId="0" borderId="0"/>
    <xf numFmtId="9" fontId="5" fillId="0" borderId="0" applyFont="0" applyFill="0" applyBorder="0" applyAlignment="0" applyProtection="0"/>
  </cellStyleXfs>
  <cellXfs count="95">
    <xf numFmtId="0" fontId="0" fillId="0" borderId="0" xfId="0"/>
    <xf numFmtId="0" fontId="0" fillId="0" borderId="0" xfId="0" applyAlignment="1">
      <alignment vertical="center"/>
    </xf>
    <xf numFmtId="0" fontId="0" fillId="0" borderId="1" xfId="0" applyFont="1" applyBorder="1" applyAlignment="1">
      <alignment horizontal="left" vertical="center" wrapText="1"/>
    </xf>
    <xf numFmtId="0" fontId="0" fillId="0" borderId="1" xfId="0" applyBorder="1" applyAlignment="1">
      <alignment vertical="center" wrapText="1"/>
    </xf>
    <xf numFmtId="0" fontId="0" fillId="0" borderId="0" xfId="0" applyAlignment="1">
      <alignment horizontal="center" vertical="center"/>
    </xf>
    <xf numFmtId="0" fontId="0" fillId="0" borderId="0" xfId="0" applyFont="1" applyAlignment="1">
      <alignment vertical="center"/>
    </xf>
    <xf numFmtId="0" fontId="0" fillId="0" borderId="1" xfId="0" applyFill="1" applyBorder="1" applyAlignment="1">
      <alignment vertical="center" wrapText="1"/>
    </xf>
    <xf numFmtId="0" fontId="0" fillId="0" borderId="0" xfId="0" applyAlignment="1">
      <alignment vertical="center" wrapText="1"/>
    </xf>
    <xf numFmtId="0" fontId="0" fillId="0" borderId="1" xfId="0" applyFont="1" applyBorder="1" applyAlignment="1">
      <alignment vertical="center" wrapText="1"/>
    </xf>
    <xf numFmtId="0" fontId="1" fillId="2" borderId="1" xfId="0" applyFont="1" applyFill="1" applyBorder="1" applyAlignment="1">
      <alignment horizontal="center" vertical="center" wrapText="1"/>
    </xf>
    <xf numFmtId="0" fontId="0" fillId="0" borderId="2" xfId="0" applyBorder="1" applyAlignment="1">
      <alignment vertical="center" wrapText="1"/>
    </xf>
    <xf numFmtId="0" fontId="0" fillId="0" borderId="0" xfId="0"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0" borderId="0" xfId="0" applyFont="1"/>
    <xf numFmtId="10" fontId="0" fillId="0" borderId="0" xfId="1" applyNumberFormat="1" applyFont="1"/>
    <xf numFmtId="164" fontId="1" fillId="0" borderId="0" xfId="1" applyNumberFormat="1" applyFont="1"/>
    <xf numFmtId="164" fontId="0" fillId="0" borderId="0" xfId="1" applyNumberFormat="1" applyFont="1"/>
    <xf numFmtId="0" fontId="7" fillId="0" borderId="0" xfId="0" applyFont="1"/>
    <xf numFmtId="0" fontId="8" fillId="0" borderId="1" xfId="0" applyFont="1" applyBorder="1" applyAlignment="1">
      <alignment vertical="center" wrapText="1"/>
    </xf>
    <xf numFmtId="0" fontId="8" fillId="0" borderId="1" xfId="0" applyFont="1" applyFill="1" applyBorder="1" applyAlignment="1">
      <alignment vertical="center" wrapText="1"/>
    </xf>
    <xf numFmtId="0" fontId="8" fillId="0" borderId="0" xfId="0" applyFont="1" applyAlignment="1">
      <alignment vertical="center"/>
    </xf>
    <xf numFmtId="0" fontId="8" fillId="0" borderId="1" xfId="0" applyFont="1" applyBorder="1" applyAlignment="1">
      <alignment horizontal="left" vertical="center" wrapText="1"/>
    </xf>
    <xf numFmtId="0" fontId="9" fillId="0" borderId="1" xfId="0" applyFont="1" applyFill="1" applyBorder="1" applyAlignment="1">
      <alignment vertical="center" wrapText="1"/>
    </xf>
    <xf numFmtId="0" fontId="9" fillId="0" borderId="1" xfId="0" applyFont="1" applyBorder="1" applyAlignment="1">
      <alignment vertical="center" wrapText="1"/>
    </xf>
    <xf numFmtId="0" fontId="0" fillId="0" borderId="2" xfId="0" applyFill="1" applyBorder="1" applyAlignment="1">
      <alignment vertical="center" wrapText="1"/>
    </xf>
    <xf numFmtId="0" fontId="8" fillId="0" borderId="0" xfId="0" applyFont="1" applyFill="1" applyAlignment="1">
      <alignment vertical="center"/>
    </xf>
    <xf numFmtId="0" fontId="10" fillId="0" borderId="1" xfId="0" applyFont="1" applyFill="1" applyBorder="1" applyAlignment="1">
      <alignment vertical="center" wrapText="1"/>
    </xf>
    <xf numFmtId="0" fontId="0" fillId="0" borderId="0" xfId="0" applyFill="1" applyAlignment="1">
      <alignment vertical="center"/>
    </xf>
    <xf numFmtId="9" fontId="0" fillId="0" borderId="0" xfId="1" applyFont="1" applyAlignment="1">
      <alignment horizontal="center" vertical="center"/>
    </xf>
    <xf numFmtId="9" fontId="1" fillId="2" borderId="3" xfId="1" applyFont="1" applyFill="1" applyBorder="1" applyAlignment="1">
      <alignment horizontal="center" vertical="center" wrapText="1"/>
    </xf>
    <xf numFmtId="9" fontId="0" fillId="0" borderId="3" xfId="1" applyFont="1" applyBorder="1" applyAlignment="1">
      <alignment horizontal="center" vertical="center"/>
    </xf>
    <xf numFmtId="9" fontId="8" fillId="0" borderId="3" xfId="1" applyFont="1" applyBorder="1" applyAlignment="1">
      <alignment horizontal="center" vertical="center"/>
    </xf>
    <xf numFmtId="9" fontId="9" fillId="0" borderId="3" xfId="1" applyFont="1" applyBorder="1" applyAlignment="1">
      <alignment horizontal="center" vertical="center"/>
    </xf>
    <xf numFmtId="9" fontId="9" fillId="0" borderId="3" xfId="1" applyFont="1" applyFill="1" applyBorder="1" applyAlignment="1">
      <alignment horizontal="center" vertical="center"/>
    </xf>
    <xf numFmtId="9" fontId="0" fillId="0" borderId="4" xfId="1" applyFont="1" applyBorder="1" applyAlignment="1">
      <alignment horizontal="center" vertical="center"/>
    </xf>
    <xf numFmtId="9" fontId="1" fillId="2" borderId="1" xfId="1" applyFont="1" applyFill="1" applyBorder="1" applyAlignment="1">
      <alignment horizontal="center" vertical="center" wrapText="1"/>
    </xf>
    <xf numFmtId="9" fontId="0" fillId="0" borderId="1" xfId="1" applyFont="1" applyBorder="1" applyAlignment="1">
      <alignment horizontal="left" vertical="center"/>
    </xf>
    <xf numFmtId="9" fontId="0" fillId="0" borderId="1" xfId="1" applyFont="1" applyBorder="1" applyAlignment="1">
      <alignment horizontal="left" vertical="center" wrapText="1"/>
    </xf>
    <xf numFmtId="9" fontId="8" fillId="0" borderId="1" xfId="1" applyFont="1" applyBorder="1" applyAlignment="1">
      <alignment horizontal="left" vertical="center" wrapText="1"/>
    </xf>
    <xf numFmtId="9" fontId="8" fillId="0" borderId="1" xfId="1" applyFont="1" applyFill="1" applyBorder="1" applyAlignment="1">
      <alignment horizontal="left" vertical="center" wrapText="1"/>
    </xf>
    <xf numFmtId="9" fontId="0" fillId="0" borderId="1" xfId="1" applyFont="1" applyBorder="1" applyAlignment="1">
      <alignment vertical="center" wrapText="1"/>
    </xf>
    <xf numFmtId="9" fontId="0" fillId="0" borderId="1" xfId="1" applyFont="1" applyFill="1" applyBorder="1" applyAlignment="1">
      <alignment vertical="center" wrapText="1"/>
    </xf>
    <xf numFmtId="9" fontId="0" fillId="0" borderId="0" xfId="1" applyFont="1" applyAlignment="1">
      <alignment vertical="center"/>
    </xf>
    <xf numFmtId="9" fontId="8" fillId="0" borderId="1" xfId="1" applyFont="1" applyBorder="1" applyAlignment="1">
      <alignment horizontal="left" vertical="center"/>
    </xf>
    <xf numFmtId="9" fontId="8" fillId="0" borderId="3" xfId="1" applyFont="1" applyFill="1" applyBorder="1" applyAlignment="1">
      <alignment horizontal="center" vertical="center"/>
    </xf>
    <xf numFmtId="0" fontId="0" fillId="0" borderId="1" xfId="0" applyFont="1" applyFill="1" applyBorder="1" applyAlignment="1">
      <alignment vertical="center" wrapText="1"/>
    </xf>
    <xf numFmtId="10" fontId="1" fillId="0" borderId="0" xfId="1" applyNumberFormat="1" applyFont="1" applyAlignment="1">
      <alignment horizontal="center" vertical="center"/>
    </xf>
    <xf numFmtId="10" fontId="4" fillId="2" borderId="5" xfId="1" applyNumberFormat="1" applyFont="1" applyFill="1" applyBorder="1" applyAlignment="1">
      <alignment horizontal="center" vertical="center" wrapText="1"/>
    </xf>
    <xf numFmtId="10" fontId="0" fillId="0" borderId="5" xfId="1" applyNumberFormat="1" applyFont="1" applyBorder="1" applyAlignment="1">
      <alignment horizontal="center" vertical="center"/>
    </xf>
    <xf numFmtId="10" fontId="8" fillId="0" borderId="5" xfId="1" applyNumberFormat="1" applyFont="1" applyBorder="1" applyAlignment="1">
      <alignment horizontal="center" vertical="center"/>
    </xf>
    <xf numFmtId="10" fontId="0" fillId="0" borderId="0" xfId="1" applyNumberFormat="1" applyFont="1" applyAlignment="1">
      <alignment horizontal="center" vertical="center"/>
    </xf>
    <xf numFmtId="10" fontId="8" fillId="0" borderId="5" xfId="1" applyNumberFormat="1" applyFont="1" applyFill="1" applyBorder="1" applyAlignment="1">
      <alignment horizontal="center" vertical="center"/>
    </xf>
    <xf numFmtId="9" fontId="0" fillId="0" borderId="3" xfId="1" applyFont="1" applyFill="1" applyBorder="1" applyAlignment="1">
      <alignment horizontal="center" vertical="center"/>
    </xf>
    <xf numFmtId="9" fontId="0" fillId="0" borderId="1" xfId="1" applyFont="1" applyFill="1" applyBorder="1" applyAlignment="1">
      <alignment horizontal="left" vertical="center"/>
    </xf>
    <xf numFmtId="10" fontId="0" fillId="0" borderId="5" xfId="1" applyNumberFormat="1" applyFont="1" applyFill="1" applyBorder="1" applyAlignment="1">
      <alignment horizontal="center" vertical="center"/>
    </xf>
    <xf numFmtId="0" fontId="8" fillId="0" borderId="1" xfId="0" applyFont="1" applyFill="1" applyBorder="1" applyAlignment="1">
      <alignment horizontal="left" vertical="center" wrapText="1"/>
    </xf>
    <xf numFmtId="0" fontId="0" fillId="0" borderId="13" xfId="0" applyFill="1" applyBorder="1" applyAlignment="1">
      <alignment horizontal="center" vertical="center" wrapText="1"/>
    </xf>
    <xf numFmtId="0" fontId="0" fillId="0" borderId="9" xfId="0" applyFont="1"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8" fillId="0" borderId="9"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8" fillId="0" borderId="10" xfId="0" applyFont="1" applyFill="1" applyBorder="1" applyAlignment="1" applyProtection="1">
      <alignment horizontal="center" vertical="center"/>
      <protection locked="0"/>
    </xf>
    <xf numFmtId="0" fontId="9" fillId="0" borderId="9" xfId="0" applyFont="1" applyBorder="1" applyAlignment="1" applyProtection="1">
      <alignment horizontal="center" vertical="center"/>
      <protection locked="0"/>
    </xf>
    <xf numFmtId="0" fontId="9" fillId="0" borderId="1"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9" xfId="0" applyFont="1" applyFill="1" applyBorder="1" applyAlignment="1" applyProtection="1">
      <alignment horizontal="center" vertical="center"/>
      <protection locked="0"/>
    </xf>
    <xf numFmtId="0" fontId="9" fillId="0" borderId="1" xfId="0" applyFont="1" applyFill="1" applyBorder="1" applyAlignment="1" applyProtection="1">
      <alignment horizontal="center" vertical="center"/>
      <protection locked="0"/>
    </xf>
    <xf numFmtId="0" fontId="9" fillId="0" borderId="10"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0" fillId="0" borderId="1" xfId="0" applyFill="1" applyBorder="1" applyAlignment="1" applyProtection="1">
      <alignment horizontal="center" vertical="center"/>
      <protection locked="0"/>
    </xf>
    <xf numFmtId="0" fontId="0" fillId="0" borderId="10" xfId="0" applyFill="1" applyBorder="1" applyAlignment="1" applyProtection="1">
      <alignment horizontal="center" vertical="center"/>
      <protection locked="0"/>
    </xf>
    <xf numFmtId="0" fontId="0" fillId="0" borderId="14" xfId="0" applyFill="1" applyBorder="1" applyAlignment="1" applyProtection="1">
      <alignment horizontal="center" vertical="center"/>
      <protection locked="0"/>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1" xfId="0" applyFont="1" applyBorder="1" applyAlignment="1" applyProtection="1">
      <alignment vertical="center"/>
      <protection locked="0"/>
    </xf>
    <xf numFmtId="0" fontId="8"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8" fillId="0" borderId="1" xfId="0" applyFont="1" applyFill="1" applyBorder="1" applyAlignment="1" applyProtection="1">
      <alignment vertical="center"/>
      <protection locked="0"/>
    </xf>
    <xf numFmtId="0" fontId="9" fillId="0" borderId="1" xfId="0" applyFont="1" applyBorder="1" applyAlignment="1" applyProtection="1">
      <alignment vertical="center"/>
      <protection locked="0"/>
    </xf>
    <xf numFmtId="0" fontId="9" fillId="0" borderId="1" xfId="0" applyFont="1" applyFill="1" applyBorder="1" applyAlignment="1" applyProtection="1">
      <alignment vertical="center"/>
      <protection locked="0"/>
    </xf>
    <xf numFmtId="0" fontId="0" fillId="0" borderId="2" xfId="0" applyBorder="1" applyAlignment="1" applyProtection="1">
      <alignment vertical="center"/>
      <protection locked="0"/>
    </xf>
    <xf numFmtId="0" fontId="0" fillId="0" borderId="1" xfId="0" applyFill="1" applyBorder="1" applyAlignment="1" applyProtection="1">
      <alignment vertical="center"/>
      <protection locked="0"/>
    </xf>
    <xf numFmtId="0" fontId="6" fillId="0" borderId="0" xfId="0" applyFont="1" applyAlignment="1">
      <alignment horizontal="center"/>
    </xf>
  </cellXfs>
  <cellStyles count="2">
    <cellStyle name="Normale" xfId="0" builtinId="0"/>
    <cellStyle name="Percentuale"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3440237126642199"/>
          <c:y val="8.9113321912605195E-2"/>
          <c:w val="0.53821280035739705"/>
          <c:h val="0.816450668217371"/>
        </c:manualLayout>
      </c:layout>
      <c:pieChart>
        <c:varyColors val="1"/>
        <c:ser>
          <c:idx val="3"/>
          <c:order val="0"/>
          <c:tx>
            <c:strRef>
              <c:f>Cruscotti!$C$5</c:f>
              <c:strCache>
                <c:ptCount val="1"/>
                <c:pt idx="0">
                  <c:v>Qualità complessiva</c:v>
                </c:pt>
              </c:strCache>
            </c:strRef>
          </c:tx>
          <c:spPr>
            <a:noFill/>
          </c:spPr>
          <c:dPt>
            <c:idx val="1"/>
            <c:bubble3D val="0"/>
            <c:spPr>
              <a:gradFill flip="none" rotWithShape="1">
                <a:gsLst>
                  <a:gs pos="0">
                    <a:schemeClr val="accent1">
                      <a:tint val="66000"/>
                      <a:satMod val="160000"/>
                    </a:schemeClr>
                  </a:gs>
                  <a:gs pos="61000">
                    <a:schemeClr val="accent1">
                      <a:tint val="44500"/>
                      <a:satMod val="160000"/>
                    </a:schemeClr>
                  </a:gs>
                  <a:gs pos="100000">
                    <a:schemeClr val="accent1">
                      <a:tint val="23500"/>
                      <a:satMod val="160000"/>
                    </a:schemeClr>
                  </a:gs>
                </a:gsLst>
                <a:path path="circle">
                  <a:fillToRect l="100000" t="100000"/>
                </a:path>
                <a:tileRect r="-100000" b="-100000"/>
              </a:gradFill>
            </c:spPr>
            <c:extLst>
              <c:ext xmlns:c16="http://schemas.microsoft.com/office/drawing/2014/chart" uri="{C3380CC4-5D6E-409C-BE32-E72D297353CC}">
                <c16:uniqueId val="{00000001-7247-4EE2-AF90-EAF057EB0169}"/>
              </c:ext>
            </c:extLst>
          </c:dPt>
          <c:dPt>
            <c:idx val="2"/>
            <c:bubble3D val="0"/>
            <c:spPr>
              <a:solidFill>
                <a:schemeClr val="tx1"/>
              </a:solidFill>
            </c:spPr>
            <c:extLst>
              <c:ext xmlns:c16="http://schemas.microsoft.com/office/drawing/2014/chart" uri="{C3380CC4-5D6E-409C-BE32-E72D297353CC}">
                <c16:uniqueId val="{00000003-7247-4EE2-AF90-EAF057EB0169}"/>
              </c:ext>
            </c:extLst>
          </c:dPt>
          <c:dLbls>
            <c:dLbl>
              <c:idx val="0"/>
              <c:layout>
                <c:manualLayout>
                  <c:x val="0.31535511598907101"/>
                  <c:y val="5.5283239295686799E-2"/>
                </c:manualLayout>
              </c:layout>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7247-4EE2-AF90-EAF057EB0169}"/>
                </c:ext>
              </c:extLst>
            </c:dLbl>
            <c:dLbl>
              <c:idx val="1"/>
              <c:delete val="1"/>
              <c:extLst>
                <c:ext xmlns:c15="http://schemas.microsoft.com/office/drawing/2012/chart" uri="{CE6537A1-D6FC-4f65-9D91-7224C49458BB}"/>
                <c:ext xmlns:c16="http://schemas.microsoft.com/office/drawing/2014/chart" uri="{C3380CC4-5D6E-409C-BE32-E72D297353CC}">
                  <c16:uniqueId val="{00000001-7247-4EE2-AF90-EAF057EB0169}"/>
                </c:ext>
              </c:extLst>
            </c:dLbl>
            <c:dLbl>
              <c:idx val="2"/>
              <c:delete val="1"/>
              <c:extLst>
                <c:ext xmlns:c15="http://schemas.microsoft.com/office/drawing/2012/chart" uri="{CE6537A1-D6FC-4f65-9D91-7224C49458BB}"/>
                <c:ext xmlns:c16="http://schemas.microsoft.com/office/drawing/2014/chart" uri="{C3380CC4-5D6E-409C-BE32-E72D297353CC}">
                  <c16:uniqueId val="{00000003-7247-4EE2-AF90-EAF057EB0169}"/>
                </c:ext>
              </c:extLst>
            </c:dLbl>
            <c:dLbl>
              <c:idx val="4"/>
              <c:delete val="1"/>
              <c:extLst>
                <c:ext xmlns:c15="http://schemas.microsoft.com/office/drawing/2012/chart" uri="{CE6537A1-D6FC-4f65-9D91-7224C49458BB}"/>
                <c:ext xmlns:c16="http://schemas.microsoft.com/office/drawing/2014/chart" uri="{C3380CC4-5D6E-409C-BE32-E72D297353CC}">
                  <c16:uniqueId val="{00000005-7247-4EE2-AF90-EAF057EB0169}"/>
                </c:ext>
              </c:extLst>
            </c:dLbl>
            <c:spPr>
              <a:effectLst>
                <a:glow rad="63500">
                  <a:schemeClr val="accent1">
                    <a:satMod val="175000"/>
                    <a:alpha val="40000"/>
                  </a:schemeClr>
                </a:glow>
              </a:effectLst>
            </c:spPr>
            <c:txPr>
              <a:bodyPr/>
              <a:lstStyle/>
              <a:p>
                <a:pPr>
                  <a:defRPr sz="1400" b="1"/>
                </a:pPr>
                <a:endParaRPr lang="it-IT"/>
              </a:p>
            </c:txPr>
            <c:showLegendKey val="0"/>
            <c:showVal val="1"/>
            <c:showCatName val="0"/>
            <c:showSerName val="0"/>
            <c:showPercent val="0"/>
            <c:showBubbleSize val="0"/>
            <c:showLeaderLines val="0"/>
            <c:extLst>
              <c:ext xmlns:c15="http://schemas.microsoft.com/office/drawing/2012/chart" uri="{CE6537A1-D6FC-4f65-9D91-7224C49458BB}"/>
            </c:extLst>
          </c:dLbls>
          <c:val>
            <c:numRef>
              <c:f>Cruscotti!$D$5:$H$5</c:f>
              <c:numCache>
                <c:formatCode>General</c:formatCode>
                <c:ptCount val="5"/>
                <c:pt idx="0" formatCode="0.0%">
                  <c:v>0.4</c:v>
                </c:pt>
                <c:pt idx="1">
                  <c:v>72.000000000000014</c:v>
                </c:pt>
                <c:pt idx="2">
                  <c:v>2</c:v>
                </c:pt>
                <c:pt idx="4">
                  <c:v>286</c:v>
                </c:pt>
              </c:numCache>
            </c:numRef>
          </c:val>
          <c:extLst>
            <c:ext xmlns:c16="http://schemas.microsoft.com/office/drawing/2014/chart" uri="{C3380CC4-5D6E-409C-BE32-E72D297353CC}">
              <c16:uniqueId val="{00000006-7247-4EE2-AF90-EAF057EB0169}"/>
            </c:ext>
          </c:extLst>
        </c:ser>
        <c:dLbls>
          <c:showLegendKey val="0"/>
          <c:showVal val="0"/>
          <c:showCatName val="0"/>
          <c:showSerName val="0"/>
          <c:showPercent val="0"/>
          <c:showBubbleSize val="0"/>
          <c:showLeaderLines val="0"/>
        </c:dLbls>
        <c:firstSliceAng val="270"/>
      </c:pieChart>
      <c:doughnutChart>
        <c:varyColors val="1"/>
        <c:ser>
          <c:idx val="0"/>
          <c:order val="1"/>
          <c:tx>
            <c:strRef>
              <c:f>Cruscotti!$N$1</c:f>
              <c:strCache>
                <c:ptCount val="1"/>
                <c:pt idx="0">
                  <c:v>colori</c:v>
                </c:pt>
              </c:strCache>
            </c:strRef>
          </c:tx>
          <c:cat>
            <c:numRef>
              <c:f>Cruscotti!$K$2:$K$12</c:f>
              <c:numCache>
                <c:formatCode>General</c:formatCode>
                <c:ptCount val="11"/>
                <c:pt idx="0">
                  <c:v>10</c:v>
                </c:pt>
                <c:pt idx="1">
                  <c:v>20</c:v>
                </c:pt>
                <c:pt idx="2">
                  <c:v>30</c:v>
                </c:pt>
                <c:pt idx="3">
                  <c:v>40</c:v>
                </c:pt>
                <c:pt idx="4">
                  <c:v>50</c:v>
                </c:pt>
                <c:pt idx="5">
                  <c:v>60</c:v>
                </c:pt>
                <c:pt idx="6">
                  <c:v>70</c:v>
                </c:pt>
                <c:pt idx="7">
                  <c:v>80</c:v>
                </c:pt>
                <c:pt idx="8">
                  <c:v>90</c:v>
                </c:pt>
                <c:pt idx="9">
                  <c:v>100</c:v>
                </c:pt>
              </c:numCache>
            </c:numRef>
          </c:cat>
          <c:val>
            <c:numRef>
              <c:f>Cruscotti!$N$2:$N$5</c:f>
              <c:numCache>
                <c:formatCode>General</c:formatCode>
                <c:ptCount val="4"/>
                <c:pt idx="0">
                  <c:v>0</c:v>
                </c:pt>
                <c:pt idx="1">
                  <c:v>0</c:v>
                </c:pt>
                <c:pt idx="2">
                  <c:v>0</c:v>
                </c:pt>
              </c:numCache>
            </c:numRef>
          </c:val>
          <c:extLst>
            <c:ext xmlns:c16="http://schemas.microsoft.com/office/drawing/2014/chart" uri="{C3380CC4-5D6E-409C-BE32-E72D297353CC}">
              <c16:uniqueId val="{00000007-7247-4EE2-AF90-EAF057EB0169}"/>
            </c:ext>
          </c:extLst>
        </c:ser>
        <c:ser>
          <c:idx val="1"/>
          <c:order val="2"/>
          <c:tx>
            <c:strRef>
              <c:f>Cruscotti!$B$7</c:f>
              <c:strCache>
                <c:ptCount val="1"/>
                <c:pt idx="0">
                  <c:v>spicchio</c:v>
                </c:pt>
              </c:strCache>
            </c:strRef>
          </c:tx>
          <c:dPt>
            <c:idx val="0"/>
            <c:bubble3D val="0"/>
            <c:spPr>
              <a:solidFill>
                <a:srgbClr val="FF0000"/>
              </a:solidFill>
              <a:scene3d>
                <a:camera prst="orthographicFront"/>
                <a:lightRig rig="threePt" dir="t"/>
              </a:scene3d>
              <a:sp3d prstMaterial="plastic">
                <a:bevelT/>
                <a:bevelB/>
              </a:sp3d>
            </c:spPr>
            <c:extLst>
              <c:ext xmlns:c16="http://schemas.microsoft.com/office/drawing/2014/chart" uri="{C3380CC4-5D6E-409C-BE32-E72D297353CC}">
                <c16:uniqueId val="{00000009-7247-4EE2-AF90-EAF057EB0169}"/>
              </c:ext>
            </c:extLst>
          </c:dPt>
          <c:dPt>
            <c:idx val="1"/>
            <c:bubble3D val="0"/>
            <c:spPr>
              <a:solidFill>
                <a:srgbClr val="FFC000"/>
              </a:solidFill>
              <a:scene3d>
                <a:camera prst="orthographicFront"/>
                <a:lightRig rig="threePt" dir="t"/>
              </a:scene3d>
              <a:sp3d prstMaterial="plastic">
                <a:bevelT/>
                <a:bevelB/>
              </a:sp3d>
            </c:spPr>
            <c:extLst>
              <c:ext xmlns:c16="http://schemas.microsoft.com/office/drawing/2014/chart" uri="{C3380CC4-5D6E-409C-BE32-E72D297353CC}">
                <c16:uniqueId val="{0000000B-7247-4EE2-AF90-EAF057EB0169}"/>
              </c:ext>
            </c:extLst>
          </c:dPt>
          <c:dPt>
            <c:idx val="2"/>
            <c:bubble3D val="0"/>
            <c:spPr>
              <a:solidFill>
                <a:srgbClr val="FFFF00"/>
              </a:solidFill>
              <a:ln>
                <a:noFill/>
              </a:ln>
              <a:effectLst>
                <a:innerShdw blurRad="63500" dist="50800" dir="13500000">
                  <a:srgbClr val="92D050">
                    <a:alpha val="50000"/>
                  </a:srgbClr>
                </a:innerShdw>
              </a:effectLst>
              <a:scene3d>
                <a:camera prst="orthographicFront"/>
                <a:lightRig rig="soft" dir="t"/>
              </a:scene3d>
              <a:sp3d prstMaterial="plastic">
                <a:bevelT/>
                <a:bevelB/>
              </a:sp3d>
            </c:spPr>
            <c:extLst>
              <c:ext xmlns:c16="http://schemas.microsoft.com/office/drawing/2014/chart" uri="{C3380CC4-5D6E-409C-BE32-E72D297353CC}">
                <c16:uniqueId val="{0000000D-7247-4EE2-AF90-EAF057EB0169}"/>
              </c:ext>
            </c:extLst>
          </c:dPt>
          <c:dPt>
            <c:idx val="3"/>
            <c:bubble3D val="0"/>
            <c:spPr>
              <a:solidFill>
                <a:srgbClr val="92D050"/>
              </a:solidFill>
              <a:scene3d>
                <a:camera prst="orthographicFront"/>
                <a:lightRig rig="threePt" dir="t"/>
              </a:scene3d>
              <a:sp3d>
                <a:bevelT/>
                <a:bevelB/>
              </a:sp3d>
            </c:spPr>
            <c:extLst>
              <c:ext xmlns:c16="http://schemas.microsoft.com/office/drawing/2014/chart" uri="{C3380CC4-5D6E-409C-BE32-E72D297353CC}">
                <c16:uniqueId val="{0000000F-7247-4EE2-AF90-EAF057EB0169}"/>
              </c:ext>
            </c:extLst>
          </c:dPt>
          <c:dPt>
            <c:idx val="4"/>
            <c:bubble3D val="0"/>
            <c:spPr>
              <a:noFill/>
              <a:ln>
                <a:noFill/>
              </a:ln>
            </c:spPr>
            <c:extLst>
              <c:ext xmlns:c16="http://schemas.microsoft.com/office/drawing/2014/chart" uri="{C3380CC4-5D6E-409C-BE32-E72D297353CC}">
                <c16:uniqueId val="{00000011-7247-4EE2-AF90-EAF057EB0169}"/>
              </c:ext>
            </c:extLst>
          </c:dPt>
          <c:cat>
            <c:numRef>
              <c:f>Cruscotti!$K$2:$K$12</c:f>
              <c:numCache>
                <c:formatCode>General</c:formatCode>
                <c:ptCount val="11"/>
                <c:pt idx="0">
                  <c:v>10</c:v>
                </c:pt>
                <c:pt idx="1">
                  <c:v>20</c:v>
                </c:pt>
                <c:pt idx="2">
                  <c:v>30</c:v>
                </c:pt>
                <c:pt idx="3">
                  <c:v>40</c:v>
                </c:pt>
                <c:pt idx="4">
                  <c:v>50</c:v>
                </c:pt>
                <c:pt idx="5">
                  <c:v>60</c:v>
                </c:pt>
                <c:pt idx="6">
                  <c:v>70</c:v>
                </c:pt>
                <c:pt idx="7">
                  <c:v>80</c:v>
                </c:pt>
                <c:pt idx="8">
                  <c:v>90</c:v>
                </c:pt>
                <c:pt idx="9">
                  <c:v>100</c:v>
                </c:pt>
              </c:numCache>
            </c:numRef>
          </c:cat>
          <c:val>
            <c:numRef>
              <c:f>Cruscotti!$B$8:$B$12</c:f>
              <c:numCache>
                <c:formatCode>General</c:formatCode>
                <c:ptCount val="5"/>
                <c:pt idx="0">
                  <c:v>45</c:v>
                </c:pt>
                <c:pt idx="1">
                  <c:v>45</c:v>
                </c:pt>
                <c:pt idx="2">
                  <c:v>45</c:v>
                </c:pt>
                <c:pt idx="3">
                  <c:v>45</c:v>
                </c:pt>
                <c:pt idx="4">
                  <c:v>180</c:v>
                </c:pt>
              </c:numCache>
            </c:numRef>
          </c:val>
          <c:extLst>
            <c:ext xmlns:c16="http://schemas.microsoft.com/office/drawing/2014/chart" uri="{C3380CC4-5D6E-409C-BE32-E72D297353CC}">
              <c16:uniqueId val="{00000012-7247-4EE2-AF90-EAF057EB0169}"/>
            </c:ext>
          </c:extLst>
        </c:ser>
        <c:ser>
          <c:idx val="2"/>
          <c:order val="3"/>
          <c:tx>
            <c:strRef>
              <c:f>Cruscotti!$L$1</c:f>
              <c:strCache>
                <c:ptCount val="1"/>
                <c:pt idx="0">
                  <c:v>ghiera</c:v>
                </c:pt>
              </c:strCache>
            </c:strRef>
          </c:tx>
          <c:spPr>
            <a:noFill/>
            <a:ln w="9525">
              <a:solidFill>
                <a:schemeClr val="tx1"/>
              </a:solidFill>
            </a:ln>
          </c:spPr>
          <c:dPt>
            <c:idx val="10"/>
            <c:bubble3D val="0"/>
            <c:spPr>
              <a:noFill/>
              <a:ln w="9525">
                <a:noFill/>
              </a:ln>
            </c:spPr>
            <c:extLst>
              <c:ext xmlns:c16="http://schemas.microsoft.com/office/drawing/2014/chart" uri="{C3380CC4-5D6E-409C-BE32-E72D297353CC}">
                <c16:uniqueId val="{00000014-7247-4EE2-AF90-EAF057EB0169}"/>
              </c:ext>
            </c:extLst>
          </c:dPt>
          <c:dLbls>
            <c:dLbl>
              <c:idx val="0"/>
              <c:layout>
                <c:manualLayout>
                  <c:x val="-4.2105257341448099E-2"/>
                  <c:y val="-8.7824351297405207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247-4EE2-AF90-EAF057EB0169}"/>
                </c:ext>
              </c:extLst>
            </c:dLbl>
            <c:dLbl>
              <c:idx val="1"/>
              <c:layout>
                <c:manualLayout>
                  <c:x val="-3.1578943006086102E-2"/>
                  <c:y val="-0.10113107119095099"/>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247-4EE2-AF90-EAF057EB0169}"/>
                </c:ext>
              </c:extLst>
            </c:dLbl>
            <c:dLbl>
              <c:idx val="2"/>
              <c:layout>
                <c:manualLayout>
                  <c:x val="-3.5087714451206699E-3"/>
                  <c:y val="-0.10379241516966101"/>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247-4EE2-AF90-EAF057EB0169}"/>
                </c:ext>
              </c:extLst>
            </c:dLbl>
            <c:dLbl>
              <c:idx val="3"/>
              <c:layout>
                <c:manualLayout>
                  <c:x val="1.5789471503042999E-2"/>
                  <c:y val="-0.10113107119095099"/>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247-4EE2-AF90-EAF057EB0169}"/>
                </c:ext>
              </c:extLst>
            </c:dLbl>
            <c:dLbl>
              <c:idx val="4"/>
              <c:layout>
                <c:manualLayout>
                  <c:x val="4.0350871618887799E-2"/>
                  <c:y val="-9.3147039254823705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247-4EE2-AF90-EAF057EB0169}"/>
                </c:ext>
              </c:extLst>
            </c:dLbl>
            <c:dLbl>
              <c:idx val="5"/>
              <c:layout>
                <c:manualLayout>
                  <c:x val="5.2631571676810103E-2"/>
                  <c:y val="-6.6533599467731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A-7247-4EE2-AF90-EAF057EB0169}"/>
                </c:ext>
              </c:extLst>
            </c:dLbl>
            <c:dLbl>
              <c:idx val="6"/>
              <c:layout>
                <c:manualLayout>
                  <c:x val="7.0175428902413503E-2"/>
                  <c:y val="-3.992015968063870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7247-4EE2-AF90-EAF057EB0169}"/>
                </c:ext>
              </c:extLst>
            </c:dLbl>
            <c:dLbl>
              <c:idx val="7"/>
              <c:layout>
                <c:manualLayout>
                  <c:x val="7.5438586070094502E-2"/>
                  <c:y val="-1.0645375914837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C-7247-4EE2-AF90-EAF057EB0169}"/>
                </c:ext>
              </c:extLst>
            </c:dLbl>
            <c:dLbl>
              <c:idx val="8"/>
              <c:layout>
                <c:manualLayout>
                  <c:x val="7.0175428902413503E-2"/>
                  <c:y val="2.3952095808383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D-7247-4EE2-AF90-EAF057EB0169}"/>
                </c:ext>
              </c:extLst>
            </c:dLbl>
            <c:dLbl>
              <c:idx val="9"/>
              <c:layout>
                <c:manualLayout>
                  <c:x val="6.3157886012172093E-2"/>
                  <c:y val="5.5888223552894203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E-7247-4EE2-AF90-EAF057EB0169}"/>
                </c:ext>
              </c:extLst>
            </c:dLbl>
            <c:spPr>
              <a:noFill/>
              <a:ln>
                <a:noFill/>
              </a:ln>
              <a:effectLst/>
            </c:spPr>
            <c:showLegendKey val="0"/>
            <c:showVal val="0"/>
            <c:showCatName val="1"/>
            <c:showSerName val="0"/>
            <c:showPercent val="0"/>
            <c:showBubbleSize val="0"/>
            <c:showLeaderLines val="1"/>
            <c:extLst>
              <c:ext xmlns:c15="http://schemas.microsoft.com/office/drawing/2012/chart" uri="{CE6537A1-D6FC-4f65-9D91-7224C49458BB}"/>
            </c:extLst>
          </c:dLbls>
          <c:cat>
            <c:numRef>
              <c:f>Cruscotti!$K$2:$K$12</c:f>
              <c:numCache>
                <c:formatCode>General</c:formatCode>
                <c:ptCount val="11"/>
                <c:pt idx="0">
                  <c:v>10</c:v>
                </c:pt>
                <c:pt idx="1">
                  <c:v>20</c:v>
                </c:pt>
                <c:pt idx="2">
                  <c:v>30</c:v>
                </c:pt>
                <c:pt idx="3">
                  <c:v>40</c:v>
                </c:pt>
                <c:pt idx="4">
                  <c:v>50</c:v>
                </c:pt>
                <c:pt idx="5">
                  <c:v>60</c:v>
                </c:pt>
                <c:pt idx="6">
                  <c:v>70</c:v>
                </c:pt>
                <c:pt idx="7">
                  <c:v>80</c:v>
                </c:pt>
                <c:pt idx="8">
                  <c:v>90</c:v>
                </c:pt>
                <c:pt idx="9">
                  <c:v>100</c:v>
                </c:pt>
              </c:numCache>
            </c:numRef>
          </c:cat>
          <c:val>
            <c:numRef>
              <c:f>Cruscotti!$L$2:$L$12</c:f>
              <c:numCache>
                <c:formatCode>General</c:formatCode>
                <c:ptCount val="11"/>
                <c:pt idx="0">
                  <c:v>18</c:v>
                </c:pt>
                <c:pt idx="1">
                  <c:v>18</c:v>
                </c:pt>
                <c:pt idx="2">
                  <c:v>18</c:v>
                </c:pt>
                <c:pt idx="3">
                  <c:v>18</c:v>
                </c:pt>
                <c:pt idx="4">
                  <c:v>18</c:v>
                </c:pt>
                <c:pt idx="5">
                  <c:v>18</c:v>
                </c:pt>
                <c:pt idx="6">
                  <c:v>18</c:v>
                </c:pt>
                <c:pt idx="7">
                  <c:v>18</c:v>
                </c:pt>
                <c:pt idx="8">
                  <c:v>18</c:v>
                </c:pt>
                <c:pt idx="9">
                  <c:v>18</c:v>
                </c:pt>
                <c:pt idx="10">
                  <c:v>180</c:v>
                </c:pt>
              </c:numCache>
            </c:numRef>
          </c:val>
          <c:extLst>
            <c:ext xmlns:c16="http://schemas.microsoft.com/office/drawing/2014/chart" uri="{C3380CC4-5D6E-409C-BE32-E72D297353CC}">
              <c16:uniqueId val="{0000001F-7247-4EE2-AF90-EAF057EB0169}"/>
            </c:ext>
          </c:extLst>
        </c:ser>
        <c:dLbls>
          <c:showLegendKey val="0"/>
          <c:showVal val="0"/>
          <c:showCatName val="0"/>
          <c:showSerName val="0"/>
          <c:showPercent val="0"/>
          <c:showBubbleSize val="0"/>
          <c:showLeaderLines val="1"/>
        </c:dLbls>
        <c:firstSliceAng val="270"/>
        <c:holeSize val="27"/>
      </c:doughnutChart>
    </c:plotArea>
    <c:plotVisOnly val="1"/>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2"/>
          <c:order val="3"/>
          <c:tx>
            <c:strRef>
              <c:f>Cruscotti!$C$2:$H$2</c:f>
              <c:strCache>
                <c:ptCount val="6"/>
                <c:pt idx="0">
                  <c:v>Aspetti organizzativi funzionali</c:v>
                </c:pt>
                <c:pt idx="1">
                  <c:v>10,0%</c:v>
                </c:pt>
                <c:pt idx="2">
                  <c:v>18</c:v>
                </c:pt>
                <c:pt idx="3">
                  <c:v>2</c:v>
                </c:pt>
                <c:pt idx="5">
                  <c:v>340</c:v>
                </c:pt>
              </c:strCache>
            </c:strRef>
          </c:tx>
          <c:dPt>
            <c:idx val="1"/>
            <c:bubble3D val="0"/>
            <c:spPr>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100000" t="100000"/>
                </a:path>
                <a:tileRect r="-100000" b="-100000"/>
              </a:gradFill>
            </c:spPr>
            <c:extLst>
              <c:ext xmlns:c16="http://schemas.microsoft.com/office/drawing/2014/chart" uri="{C3380CC4-5D6E-409C-BE32-E72D297353CC}">
                <c16:uniqueId val="{00000001-8DCE-47DA-9818-31BEE74C88BA}"/>
              </c:ext>
            </c:extLst>
          </c:dPt>
          <c:dPt>
            <c:idx val="2"/>
            <c:bubble3D val="0"/>
            <c:spPr>
              <a:solidFill>
                <a:schemeClr val="tx1"/>
              </a:solidFill>
            </c:spPr>
            <c:extLst>
              <c:ext xmlns:c16="http://schemas.microsoft.com/office/drawing/2014/chart" uri="{C3380CC4-5D6E-409C-BE32-E72D297353CC}">
                <c16:uniqueId val="{00000003-8DCE-47DA-9818-31BEE74C88BA}"/>
              </c:ext>
            </c:extLst>
          </c:dPt>
          <c:dPt>
            <c:idx val="4"/>
            <c:bubble3D val="0"/>
            <c:spPr>
              <a:noFill/>
            </c:spPr>
            <c:extLst>
              <c:ext xmlns:c16="http://schemas.microsoft.com/office/drawing/2014/chart" uri="{C3380CC4-5D6E-409C-BE32-E72D297353CC}">
                <c16:uniqueId val="{00000005-8DCE-47DA-9818-31BEE74C88BA}"/>
              </c:ext>
            </c:extLst>
          </c:dPt>
          <c:dLbls>
            <c:dLbl>
              <c:idx val="0"/>
              <c:layout>
                <c:manualLayout>
                  <c:x val="0.310978783902012"/>
                  <c:y val="6.637901681208770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DCE-47DA-9818-31BEE74C88BA}"/>
                </c:ext>
              </c:extLst>
            </c:dLbl>
            <c:dLbl>
              <c:idx val="1"/>
              <c:delete val="1"/>
              <c:extLst>
                <c:ext xmlns:c15="http://schemas.microsoft.com/office/drawing/2012/chart" uri="{CE6537A1-D6FC-4f65-9D91-7224C49458BB}"/>
                <c:ext xmlns:c16="http://schemas.microsoft.com/office/drawing/2014/chart" uri="{C3380CC4-5D6E-409C-BE32-E72D297353CC}">
                  <c16:uniqueId val="{00000001-8DCE-47DA-9818-31BEE74C88BA}"/>
                </c:ext>
              </c:extLst>
            </c:dLbl>
            <c:dLbl>
              <c:idx val="2"/>
              <c:delete val="1"/>
              <c:extLst>
                <c:ext xmlns:c15="http://schemas.microsoft.com/office/drawing/2012/chart" uri="{CE6537A1-D6FC-4f65-9D91-7224C49458BB}"/>
                <c:ext xmlns:c16="http://schemas.microsoft.com/office/drawing/2014/chart" uri="{C3380CC4-5D6E-409C-BE32-E72D297353CC}">
                  <c16:uniqueId val="{00000003-8DCE-47DA-9818-31BEE74C88BA}"/>
                </c:ext>
              </c:extLst>
            </c:dLbl>
            <c:dLbl>
              <c:idx val="4"/>
              <c:delete val="1"/>
              <c:extLst>
                <c:ext xmlns:c15="http://schemas.microsoft.com/office/drawing/2012/chart" uri="{CE6537A1-D6FC-4f65-9D91-7224C49458BB}"/>
                <c:ext xmlns:c16="http://schemas.microsoft.com/office/drawing/2014/chart" uri="{C3380CC4-5D6E-409C-BE32-E72D297353CC}">
                  <c16:uniqueId val="{00000005-8DCE-47DA-9818-31BEE74C88BA}"/>
                </c:ext>
              </c:extLst>
            </c:dLbl>
            <c:spPr>
              <a:noFill/>
              <a:ln>
                <a:noFill/>
              </a:ln>
              <a:effectLst/>
            </c:spPr>
            <c:txPr>
              <a:bodyPr/>
              <a:lstStyle/>
              <a:p>
                <a:pPr>
                  <a:defRPr sz="1400" b="1"/>
                </a:pPr>
                <a:endParaRPr lang="it-IT"/>
              </a:p>
            </c:txPr>
            <c:showLegendKey val="0"/>
            <c:showVal val="1"/>
            <c:showCatName val="0"/>
            <c:showSerName val="0"/>
            <c:showPercent val="0"/>
            <c:showBubbleSize val="0"/>
            <c:showLeaderLines val="0"/>
            <c:extLst>
              <c:ext xmlns:c15="http://schemas.microsoft.com/office/drawing/2012/chart" uri="{CE6537A1-D6FC-4f65-9D91-7224C49458BB}"/>
            </c:extLst>
          </c:dLbls>
          <c:val>
            <c:numRef>
              <c:f>Cruscotti!$D$2:$H$2</c:f>
              <c:numCache>
                <c:formatCode>General</c:formatCode>
                <c:ptCount val="5"/>
                <c:pt idx="0" formatCode="0.0%">
                  <c:v>9.9999999999999992E-2</c:v>
                </c:pt>
                <c:pt idx="1">
                  <c:v>18</c:v>
                </c:pt>
                <c:pt idx="2">
                  <c:v>2</c:v>
                </c:pt>
                <c:pt idx="4">
                  <c:v>340</c:v>
                </c:pt>
              </c:numCache>
            </c:numRef>
          </c:val>
          <c:extLst>
            <c:ext xmlns:c16="http://schemas.microsoft.com/office/drawing/2014/chart" uri="{C3380CC4-5D6E-409C-BE32-E72D297353CC}">
              <c16:uniqueId val="{00000007-8DCE-47DA-9818-31BEE74C88BA}"/>
            </c:ext>
          </c:extLst>
        </c:ser>
        <c:dLbls>
          <c:showLegendKey val="0"/>
          <c:showVal val="0"/>
          <c:showCatName val="0"/>
          <c:showSerName val="0"/>
          <c:showPercent val="0"/>
          <c:showBubbleSize val="0"/>
          <c:showLeaderLines val="0"/>
        </c:dLbls>
        <c:firstSliceAng val="270"/>
      </c:pieChart>
      <c:doughnutChart>
        <c:varyColors val="1"/>
        <c:ser>
          <c:idx val="0"/>
          <c:order val="0"/>
          <c:tx>
            <c:strRef>
              <c:f>Cruscotti!$N$1</c:f>
              <c:strCache>
                <c:ptCount val="1"/>
                <c:pt idx="0">
                  <c:v>colori</c:v>
                </c:pt>
              </c:strCache>
            </c:strRef>
          </c:tx>
          <c:cat>
            <c:numRef>
              <c:f>Cruscotti!$K$2:$K$12</c:f>
              <c:numCache>
                <c:formatCode>General</c:formatCode>
                <c:ptCount val="11"/>
                <c:pt idx="0">
                  <c:v>10</c:v>
                </c:pt>
                <c:pt idx="1">
                  <c:v>20</c:v>
                </c:pt>
                <c:pt idx="2">
                  <c:v>30</c:v>
                </c:pt>
                <c:pt idx="3">
                  <c:v>40</c:v>
                </c:pt>
                <c:pt idx="4">
                  <c:v>50</c:v>
                </c:pt>
                <c:pt idx="5">
                  <c:v>60</c:v>
                </c:pt>
                <c:pt idx="6">
                  <c:v>70</c:v>
                </c:pt>
                <c:pt idx="7">
                  <c:v>80</c:v>
                </c:pt>
                <c:pt idx="8">
                  <c:v>90</c:v>
                </c:pt>
                <c:pt idx="9">
                  <c:v>100</c:v>
                </c:pt>
              </c:numCache>
            </c:numRef>
          </c:cat>
          <c:val>
            <c:numRef>
              <c:f>Cruscotti!$N$2:$N$5</c:f>
              <c:numCache>
                <c:formatCode>General</c:formatCode>
                <c:ptCount val="4"/>
                <c:pt idx="0">
                  <c:v>0</c:v>
                </c:pt>
                <c:pt idx="1">
                  <c:v>0</c:v>
                </c:pt>
                <c:pt idx="2">
                  <c:v>0</c:v>
                </c:pt>
              </c:numCache>
            </c:numRef>
          </c:val>
          <c:extLst>
            <c:ext xmlns:c16="http://schemas.microsoft.com/office/drawing/2014/chart" uri="{C3380CC4-5D6E-409C-BE32-E72D297353CC}">
              <c16:uniqueId val="{00000008-8DCE-47DA-9818-31BEE74C88BA}"/>
            </c:ext>
          </c:extLst>
        </c:ser>
        <c:ser>
          <c:idx val="1"/>
          <c:order val="1"/>
          <c:tx>
            <c:strRef>
              <c:f>Cruscotti!$O$1</c:f>
              <c:strCache>
                <c:ptCount val="1"/>
                <c:pt idx="0">
                  <c:v>spicchio</c:v>
                </c:pt>
              </c:strCache>
            </c:strRef>
          </c:tx>
          <c:dPt>
            <c:idx val="0"/>
            <c:bubble3D val="0"/>
            <c:spPr>
              <a:solidFill>
                <a:srgbClr val="FF0000"/>
              </a:solidFill>
              <a:scene3d>
                <a:camera prst="orthographicFront"/>
                <a:lightRig rig="threePt" dir="t"/>
              </a:scene3d>
              <a:sp3d>
                <a:bevelT/>
                <a:bevelB/>
              </a:sp3d>
            </c:spPr>
            <c:extLst>
              <c:ext xmlns:c16="http://schemas.microsoft.com/office/drawing/2014/chart" uri="{C3380CC4-5D6E-409C-BE32-E72D297353CC}">
                <c16:uniqueId val="{0000000A-8DCE-47DA-9818-31BEE74C88BA}"/>
              </c:ext>
            </c:extLst>
          </c:dPt>
          <c:dPt>
            <c:idx val="1"/>
            <c:bubble3D val="0"/>
            <c:spPr>
              <a:solidFill>
                <a:srgbClr val="FFC000"/>
              </a:solidFill>
              <a:scene3d>
                <a:camera prst="orthographicFront"/>
                <a:lightRig rig="threePt" dir="t"/>
              </a:scene3d>
              <a:sp3d>
                <a:bevelT/>
                <a:bevelB/>
              </a:sp3d>
            </c:spPr>
            <c:extLst>
              <c:ext xmlns:c16="http://schemas.microsoft.com/office/drawing/2014/chart" uri="{C3380CC4-5D6E-409C-BE32-E72D297353CC}">
                <c16:uniqueId val="{0000000C-8DCE-47DA-9818-31BEE74C88BA}"/>
              </c:ext>
            </c:extLst>
          </c:dPt>
          <c:dPt>
            <c:idx val="2"/>
            <c:bubble3D val="0"/>
            <c:spPr>
              <a:solidFill>
                <a:srgbClr val="92D050"/>
              </a:solidFill>
              <a:scene3d>
                <a:camera prst="orthographicFront"/>
                <a:lightRig rig="threePt" dir="t"/>
              </a:scene3d>
              <a:sp3d>
                <a:bevelT/>
                <a:bevelB/>
              </a:sp3d>
            </c:spPr>
            <c:extLst>
              <c:ext xmlns:c16="http://schemas.microsoft.com/office/drawing/2014/chart" uri="{C3380CC4-5D6E-409C-BE32-E72D297353CC}">
                <c16:uniqueId val="{0000000E-8DCE-47DA-9818-31BEE74C88BA}"/>
              </c:ext>
            </c:extLst>
          </c:dPt>
          <c:dPt>
            <c:idx val="3"/>
            <c:bubble3D val="0"/>
            <c:spPr>
              <a:noFill/>
            </c:spPr>
            <c:extLst>
              <c:ext xmlns:c16="http://schemas.microsoft.com/office/drawing/2014/chart" uri="{C3380CC4-5D6E-409C-BE32-E72D297353CC}">
                <c16:uniqueId val="{00000010-8DCE-47DA-9818-31BEE74C88BA}"/>
              </c:ext>
            </c:extLst>
          </c:dPt>
          <c:cat>
            <c:numRef>
              <c:f>Cruscotti!$K$2:$K$12</c:f>
              <c:numCache>
                <c:formatCode>General</c:formatCode>
                <c:ptCount val="11"/>
                <c:pt idx="0">
                  <c:v>10</c:v>
                </c:pt>
                <c:pt idx="1">
                  <c:v>20</c:v>
                </c:pt>
                <c:pt idx="2">
                  <c:v>30</c:v>
                </c:pt>
                <c:pt idx="3">
                  <c:v>40</c:v>
                </c:pt>
                <c:pt idx="4">
                  <c:v>50</c:v>
                </c:pt>
                <c:pt idx="5">
                  <c:v>60</c:v>
                </c:pt>
                <c:pt idx="6">
                  <c:v>70</c:v>
                </c:pt>
                <c:pt idx="7">
                  <c:v>80</c:v>
                </c:pt>
                <c:pt idx="8">
                  <c:v>90</c:v>
                </c:pt>
                <c:pt idx="9">
                  <c:v>100</c:v>
                </c:pt>
              </c:numCache>
            </c:numRef>
          </c:cat>
          <c:val>
            <c:numRef>
              <c:f>Cruscotti!$O$2:$O$5</c:f>
              <c:numCache>
                <c:formatCode>General</c:formatCode>
                <c:ptCount val="4"/>
                <c:pt idx="0">
                  <c:v>60</c:v>
                </c:pt>
                <c:pt idx="1">
                  <c:v>60</c:v>
                </c:pt>
                <c:pt idx="2">
                  <c:v>60</c:v>
                </c:pt>
                <c:pt idx="3">
                  <c:v>180</c:v>
                </c:pt>
              </c:numCache>
            </c:numRef>
          </c:val>
          <c:extLst>
            <c:ext xmlns:c16="http://schemas.microsoft.com/office/drawing/2014/chart" uri="{C3380CC4-5D6E-409C-BE32-E72D297353CC}">
              <c16:uniqueId val="{00000011-8DCE-47DA-9818-31BEE74C88BA}"/>
            </c:ext>
          </c:extLst>
        </c:ser>
        <c:ser>
          <c:idx val="3"/>
          <c:order val="2"/>
          <c:tx>
            <c:strRef>
              <c:f>Cruscotti!$L$1</c:f>
              <c:strCache>
                <c:ptCount val="1"/>
                <c:pt idx="0">
                  <c:v>ghiera</c:v>
                </c:pt>
              </c:strCache>
            </c:strRef>
          </c:tx>
          <c:spPr>
            <a:noFill/>
            <a:ln>
              <a:solidFill>
                <a:schemeClr val="tx1"/>
              </a:solidFill>
            </a:ln>
          </c:spPr>
          <c:dPt>
            <c:idx val="10"/>
            <c:bubble3D val="0"/>
            <c:spPr>
              <a:noFill/>
              <a:ln>
                <a:noFill/>
              </a:ln>
            </c:spPr>
            <c:extLst>
              <c:ext xmlns:c16="http://schemas.microsoft.com/office/drawing/2014/chart" uri="{C3380CC4-5D6E-409C-BE32-E72D297353CC}">
                <c16:uniqueId val="{00000013-8DCE-47DA-9818-31BEE74C88BA}"/>
              </c:ext>
            </c:extLst>
          </c:dPt>
          <c:dLbls>
            <c:dLbl>
              <c:idx val="0"/>
              <c:layout>
                <c:manualLayout>
                  <c:x val="-4.72222222222222E-2"/>
                  <c:y val="-8.3333333333333301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DCE-47DA-9818-31BEE74C88BA}"/>
                </c:ext>
              </c:extLst>
            </c:dLbl>
            <c:dLbl>
              <c:idx val="1"/>
              <c:layout>
                <c:manualLayout>
                  <c:x val="-3.3333333333333298E-2"/>
                  <c:y val="-0.11111111111111099"/>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DCE-47DA-9818-31BEE74C88BA}"/>
                </c:ext>
              </c:extLst>
            </c:dLbl>
            <c:dLbl>
              <c:idx val="2"/>
              <c:layout>
                <c:manualLayout>
                  <c:x val="-1.6666666666666701E-2"/>
                  <c:y val="-0.10648148148148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DCE-47DA-9818-31BEE74C88BA}"/>
                </c:ext>
              </c:extLst>
            </c:dLbl>
            <c:dLbl>
              <c:idx val="3"/>
              <c:layout>
                <c:manualLayout>
                  <c:x val="5.5555555555555003E-3"/>
                  <c:y val="-0.11111111111111099"/>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8DCE-47DA-9818-31BEE74C88BA}"/>
                </c:ext>
              </c:extLst>
            </c:dLbl>
            <c:dLbl>
              <c:idx val="4"/>
              <c:layout>
                <c:manualLayout>
                  <c:x val="3.6111111111111101E-2"/>
                  <c:y val="-0.10648148148148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DCE-47DA-9818-31BEE74C88BA}"/>
                </c:ext>
              </c:extLst>
            </c:dLbl>
            <c:dLbl>
              <c:idx val="5"/>
              <c:layout>
                <c:manualLayout>
                  <c:x val="0.05"/>
                  <c:y val="-8.3333333333333301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DCE-47DA-9818-31BEE74C88BA}"/>
                </c:ext>
              </c:extLst>
            </c:dLbl>
            <c:dLbl>
              <c:idx val="6"/>
              <c:layout>
                <c:manualLayout>
                  <c:x val="5.83333333333333E-2"/>
                  <c:y val="-5.092592592592590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DCE-47DA-9818-31BEE74C88BA}"/>
                </c:ext>
              </c:extLst>
            </c:dLbl>
            <c:dLbl>
              <c:idx val="7"/>
              <c:layout>
                <c:manualLayout>
                  <c:x val="7.7777777777777807E-2"/>
                  <c:y val="-1.85185185185185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8DCE-47DA-9818-31BEE74C88BA}"/>
                </c:ext>
              </c:extLst>
            </c:dLbl>
            <c:dLbl>
              <c:idx val="8"/>
              <c:layout>
                <c:manualLayout>
                  <c:x val="6.6666666666666693E-2"/>
                  <c:y val="1.38888888888889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C-8DCE-47DA-9818-31BEE74C88BA}"/>
                </c:ext>
              </c:extLst>
            </c:dLbl>
            <c:dLbl>
              <c:idx val="9"/>
              <c:layout>
                <c:manualLayout>
                  <c:x val="6.9444444444444503E-2"/>
                  <c:y val="2.7777777777777801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D-8DCE-47DA-9818-31BEE74C88BA}"/>
                </c:ext>
              </c:extLst>
            </c:dLbl>
            <c:spPr>
              <a:noFill/>
              <a:ln>
                <a:noFill/>
              </a:ln>
              <a:effectLst/>
            </c:spPr>
            <c:showLegendKey val="0"/>
            <c:showVal val="0"/>
            <c:showCatName val="1"/>
            <c:showSerName val="0"/>
            <c:showPercent val="0"/>
            <c:showBubbleSize val="0"/>
            <c:showLeaderLines val="1"/>
            <c:extLst>
              <c:ext xmlns:c15="http://schemas.microsoft.com/office/drawing/2012/chart" uri="{CE6537A1-D6FC-4f65-9D91-7224C49458BB}"/>
            </c:extLst>
          </c:dLbls>
          <c:cat>
            <c:numRef>
              <c:f>Cruscotti!$K$2:$K$12</c:f>
              <c:numCache>
                <c:formatCode>General</c:formatCode>
                <c:ptCount val="11"/>
                <c:pt idx="0">
                  <c:v>10</c:v>
                </c:pt>
                <c:pt idx="1">
                  <c:v>20</c:v>
                </c:pt>
                <c:pt idx="2">
                  <c:v>30</c:v>
                </c:pt>
                <c:pt idx="3">
                  <c:v>40</c:v>
                </c:pt>
                <c:pt idx="4">
                  <c:v>50</c:v>
                </c:pt>
                <c:pt idx="5">
                  <c:v>60</c:v>
                </c:pt>
                <c:pt idx="6">
                  <c:v>70</c:v>
                </c:pt>
                <c:pt idx="7">
                  <c:v>80</c:v>
                </c:pt>
                <c:pt idx="8">
                  <c:v>90</c:v>
                </c:pt>
                <c:pt idx="9">
                  <c:v>100</c:v>
                </c:pt>
              </c:numCache>
            </c:numRef>
          </c:cat>
          <c:val>
            <c:numRef>
              <c:f>Cruscotti!$L$2:$L$12</c:f>
              <c:numCache>
                <c:formatCode>General</c:formatCode>
                <c:ptCount val="11"/>
                <c:pt idx="0">
                  <c:v>18</c:v>
                </c:pt>
                <c:pt idx="1">
                  <c:v>18</c:v>
                </c:pt>
                <c:pt idx="2">
                  <c:v>18</c:v>
                </c:pt>
                <c:pt idx="3">
                  <c:v>18</c:v>
                </c:pt>
                <c:pt idx="4">
                  <c:v>18</c:v>
                </c:pt>
                <c:pt idx="5">
                  <c:v>18</c:v>
                </c:pt>
                <c:pt idx="6">
                  <c:v>18</c:v>
                </c:pt>
                <c:pt idx="7">
                  <c:v>18</c:v>
                </c:pt>
                <c:pt idx="8">
                  <c:v>18</c:v>
                </c:pt>
                <c:pt idx="9">
                  <c:v>18</c:v>
                </c:pt>
                <c:pt idx="10">
                  <c:v>180</c:v>
                </c:pt>
              </c:numCache>
            </c:numRef>
          </c:val>
          <c:extLst>
            <c:ext xmlns:c16="http://schemas.microsoft.com/office/drawing/2014/chart" uri="{C3380CC4-5D6E-409C-BE32-E72D297353CC}">
              <c16:uniqueId val="{0000001E-8DCE-47DA-9818-31BEE74C88BA}"/>
            </c:ext>
          </c:extLst>
        </c:ser>
        <c:dLbls>
          <c:showLegendKey val="0"/>
          <c:showVal val="0"/>
          <c:showCatName val="0"/>
          <c:showSerName val="0"/>
          <c:showPercent val="0"/>
          <c:showBubbleSize val="0"/>
          <c:showLeaderLines val="1"/>
        </c:dLbls>
        <c:firstSliceAng val="270"/>
        <c:holeSize val="28"/>
      </c:doughnutChart>
    </c:plotArea>
    <c:plotVisOnly val="1"/>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2"/>
          <c:order val="3"/>
          <c:tx>
            <c:strRef>
              <c:f>Cruscotti!$C$3</c:f>
              <c:strCache>
                <c:ptCount val="1"/>
                <c:pt idx="0">
                  <c:v>Regole gestione documenti</c:v>
                </c:pt>
              </c:strCache>
            </c:strRef>
          </c:tx>
          <c:dPt>
            <c:idx val="1"/>
            <c:bubble3D val="0"/>
            <c:spPr>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100000" t="100000"/>
                </a:path>
                <a:tileRect r="-100000" b="-100000"/>
              </a:gradFill>
            </c:spPr>
            <c:extLst>
              <c:ext xmlns:c16="http://schemas.microsoft.com/office/drawing/2014/chart" uri="{C3380CC4-5D6E-409C-BE32-E72D297353CC}">
                <c16:uniqueId val="{00000001-EF0C-4A0A-81A2-8C840D46D2B4}"/>
              </c:ext>
            </c:extLst>
          </c:dPt>
          <c:dPt>
            <c:idx val="2"/>
            <c:bubble3D val="0"/>
            <c:spPr>
              <a:solidFill>
                <a:schemeClr val="tx1"/>
              </a:solidFill>
            </c:spPr>
            <c:extLst>
              <c:ext xmlns:c16="http://schemas.microsoft.com/office/drawing/2014/chart" uri="{C3380CC4-5D6E-409C-BE32-E72D297353CC}">
                <c16:uniqueId val="{00000003-EF0C-4A0A-81A2-8C840D46D2B4}"/>
              </c:ext>
            </c:extLst>
          </c:dPt>
          <c:dPt>
            <c:idx val="4"/>
            <c:bubble3D val="0"/>
            <c:spPr>
              <a:noFill/>
            </c:spPr>
            <c:extLst>
              <c:ext xmlns:c16="http://schemas.microsoft.com/office/drawing/2014/chart" uri="{C3380CC4-5D6E-409C-BE32-E72D297353CC}">
                <c16:uniqueId val="{00000005-EF0C-4A0A-81A2-8C840D46D2B4}"/>
              </c:ext>
            </c:extLst>
          </c:dPt>
          <c:dLbls>
            <c:dLbl>
              <c:idx val="0"/>
              <c:layout>
                <c:manualLayout>
                  <c:x val="0.32020516185476799"/>
                  <c:y val="6.3724723088859195E-2"/>
                </c:manualLayout>
              </c:layout>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F0C-4A0A-81A2-8C840D46D2B4}"/>
                </c:ext>
              </c:extLst>
            </c:dLbl>
            <c:dLbl>
              <c:idx val="1"/>
              <c:delete val="1"/>
              <c:extLst>
                <c:ext xmlns:c15="http://schemas.microsoft.com/office/drawing/2012/chart" uri="{CE6537A1-D6FC-4f65-9D91-7224C49458BB}"/>
                <c:ext xmlns:c16="http://schemas.microsoft.com/office/drawing/2014/chart" uri="{C3380CC4-5D6E-409C-BE32-E72D297353CC}">
                  <c16:uniqueId val="{00000001-EF0C-4A0A-81A2-8C840D46D2B4}"/>
                </c:ext>
              </c:extLst>
            </c:dLbl>
            <c:dLbl>
              <c:idx val="2"/>
              <c:delete val="1"/>
              <c:extLst>
                <c:ext xmlns:c15="http://schemas.microsoft.com/office/drawing/2012/chart" uri="{CE6537A1-D6FC-4f65-9D91-7224C49458BB}"/>
                <c:ext xmlns:c16="http://schemas.microsoft.com/office/drawing/2014/chart" uri="{C3380CC4-5D6E-409C-BE32-E72D297353CC}">
                  <c16:uniqueId val="{00000003-EF0C-4A0A-81A2-8C840D46D2B4}"/>
                </c:ext>
              </c:extLst>
            </c:dLbl>
            <c:dLbl>
              <c:idx val="4"/>
              <c:delete val="1"/>
              <c:extLst>
                <c:ext xmlns:c15="http://schemas.microsoft.com/office/drawing/2012/chart" uri="{CE6537A1-D6FC-4f65-9D91-7224C49458BB}"/>
                <c:ext xmlns:c16="http://schemas.microsoft.com/office/drawing/2014/chart" uri="{C3380CC4-5D6E-409C-BE32-E72D297353CC}">
                  <c16:uniqueId val="{00000005-EF0C-4A0A-81A2-8C840D46D2B4}"/>
                </c:ext>
              </c:extLst>
            </c:dLbl>
            <c:spPr>
              <a:noFill/>
              <a:ln>
                <a:noFill/>
              </a:ln>
              <a:effectLst/>
            </c:spPr>
            <c:txPr>
              <a:bodyPr/>
              <a:lstStyle/>
              <a:p>
                <a:pPr>
                  <a:defRPr sz="1400" b="1"/>
                </a:pPr>
                <a:endParaRPr lang="it-IT"/>
              </a:p>
            </c:txPr>
            <c:showLegendKey val="0"/>
            <c:showVal val="1"/>
            <c:showCatName val="0"/>
            <c:showSerName val="0"/>
            <c:showPercent val="0"/>
            <c:showBubbleSize val="0"/>
            <c:showLeaderLines val="0"/>
            <c:extLst>
              <c:ext xmlns:c15="http://schemas.microsoft.com/office/drawing/2012/chart" uri="{CE6537A1-D6FC-4f65-9D91-7224C49458BB}"/>
            </c:extLst>
          </c:dLbls>
          <c:val>
            <c:numRef>
              <c:f>Cruscotti!$D$3:$H$3</c:f>
              <c:numCache>
                <c:formatCode>General</c:formatCode>
                <c:ptCount val="5"/>
                <c:pt idx="0" formatCode="0.0%">
                  <c:v>0.60000000000000009</c:v>
                </c:pt>
                <c:pt idx="1">
                  <c:v>108.00000000000003</c:v>
                </c:pt>
                <c:pt idx="2">
                  <c:v>2</c:v>
                </c:pt>
                <c:pt idx="4">
                  <c:v>249.99999999999997</c:v>
                </c:pt>
              </c:numCache>
            </c:numRef>
          </c:val>
          <c:extLst>
            <c:ext xmlns:c16="http://schemas.microsoft.com/office/drawing/2014/chart" uri="{C3380CC4-5D6E-409C-BE32-E72D297353CC}">
              <c16:uniqueId val="{00000007-EF0C-4A0A-81A2-8C840D46D2B4}"/>
            </c:ext>
          </c:extLst>
        </c:ser>
        <c:dLbls>
          <c:showLegendKey val="0"/>
          <c:showVal val="0"/>
          <c:showCatName val="0"/>
          <c:showSerName val="0"/>
          <c:showPercent val="0"/>
          <c:showBubbleSize val="0"/>
          <c:showLeaderLines val="0"/>
        </c:dLbls>
        <c:firstSliceAng val="270"/>
      </c:pieChart>
      <c:doughnutChart>
        <c:varyColors val="1"/>
        <c:ser>
          <c:idx val="0"/>
          <c:order val="0"/>
          <c:tx>
            <c:strRef>
              <c:f>Cruscotti!$N$1</c:f>
              <c:strCache>
                <c:ptCount val="1"/>
                <c:pt idx="0">
                  <c:v>colori</c:v>
                </c:pt>
              </c:strCache>
            </c:strRef>
          </c:tx>
          <c:cat>
            <c:numRef>
              <c:f>Cruscotti!$K$2:$K$12</c:f>
              <c:numCache>
                <c:formatCode>General</c:formatCode>
                <c:ptCount val="11"/>
                <c:pt idx="0">
                  <c:v>10</c:v>
                </c:pt>
                <c:pt idx="1">
                  <c:v>20</c:v>
                </c:pt>
                <c:pt idx="2">
                  <c:v>30</c:v>
                </c:pt>
                <c:pt idx="3">
                  <c:v>40</c:v>
                </c:pt>
                <c:pt idx="4">
                  <c:v>50</c:v>
                </c:pt>
                <c:pt idx="5">
                  <c:v>60</c:v>
                </c:pt>
                <c:pt idx="6">
                  <c:v>70</c:v>
                </c:pt>
                <c:pt idx="7">
                  <c:v>80</c:v>
                </c:pt>
                <c:pt idx="8">
                  <c:v>90</c:v>
                </c:pt>
                <c:pt idx="9">
                  <c:v>100</c:v>
                </c:pt>
              </c:numCache>
            </c:numRef>
          </c:cat>
          <c:val>
            <c:numRef>
              <c:f>Cruscotti!$N$2:$N$5</c:f>
              <c:numCache>
                <c:formatCode>General</c:formatCode>
                <c:ptCount val="4"/>
                <c:pt idx="0">
                  <c:v>0</c:v>
                </c:pt>
                <c:pt idx="1">
                  <c:v>0</c:v>
                </c:pt>
                <c:pt idx="2">
                  <c:v>0</c:v>
                </c:pt>
              </c:numCache>
            </c:numRef>
          </c:val>
          <c:extLst>
            <c:ext xmlns:c16="http://schemas.microsoft.com/office/drawing/2014/chart" uri="{C3380CC4-5D6E-409C-BE32-E72D297353CC}">
              <c16:uniqueId val="{00000008-EF0C-4A0A-81A2-8C840D46D2B4}"/>
            </c:ext>
          </c:extLst>
        </c:ser>
        <c:ser>
          <c:idx val="1"/>
          <c:order val="1"/>
          <c:tx>
            <c:strRef>
              <c:f>Cruscotti!$O$1</c:f>
              <c:strCache>
                <c:ptCount val="1"/>
                <c:pt idx="0">
                  <c:v>spicchio</c:v>
                </c:pt>
              </c:strCache>
            </c:strRef>
          </c:tx>
          <c:dPt>
            <c:idx val="0"/>
            <c:bubble3D val="0"/>
            <c:spPr>
              <a:solidFill>
                <a:srgbClr val="FF0000"/>
              </a:solidFill>
              <a:scene3d>
                <a:camera prst="orthographicFront"/>
                <a:lightRig rig="threePt" dir="t"/>
              </a:scene3d>
              <a:sp3d>
                <a:bevelT/>
                <a:bevelB/>
              </a:sp3d>
            </c:spPr>
            <c:extLst>
              <c:ext xmlns:c16="http://schemas.microsoft.com/office/drawing/2014/chart" uri="{C3380CC4-5D6E-409C-BE32-E72D297353CC}">
                <c16:uniqueId val="{0000000A-EF0C-4A0A-81A2-8C840D46D2B4}"/>
              </c:ext>
            </c:extLst>
          </c:dPt>
          <c:dPt>
            <c:idx val="1"/>
            <c:bubble3D val="0"/>
            <c:spPr>
              <a:solidFill>
                <a:srgbClr val="FFC000"/>
              </a:solidFill>
              <a:scene3d>
                <a:camera prst="orthographicFront"/>
                <a:lightRig rig="threePt" dir="t"/>
              </a:scene3d>
              <a:sp3d>
                <a:bevelT/>
                <a:bevelB/>
              </a:sp3d>
            </c:spPr>
            <c:extLst>
              <c:ext xmlns:c16="http://schemas.microsoft.com/office/drawing/2014/chart" uri="{C3380CC4-5D6E-409C-BE32-E72D297353CC}">
                <c16:uniqueId val="{0000000C-EF0C-4A0A-81A2-8C840D46D2B4}"/>
              </c:ext>
            </c:extLst>
          </c:dPt>
          <c:dPt>
            <c:idx val="2"/>
            <c:bubble3D val="0"/>
            <c:spPr>
              <a:solidFill>
                <a:srgbClr val="92D050"/>
              </a:solidFill>
              <a:scene3d>
                <a:camera prst="orthographicFront"/>
                <a:lightRig rig="threePt" dir="t"/>
              </a:scene3d>
              <a:sp3d>
                <a:bevelT/>
                <a:bevelB/>
              </a:sp3d>
            </c:spPr>
            <c:extLst>
              <c:ext xmlns:c16="http://schemas.microsoft.com/office/drawing/2014/chart" uri="{C3380CC4-5D6E-409C-BE32-E72D297353CC}">
                <c16:uniqueId val="{0000000E-EF0C-4A0A-81A2-8C840D46D2B4}"/>
              </c:ext>
            </c:extLst>
          </c:dPt>
          <c:dPt>
            <c:idx val="3"/>
            <c:bubble3D val="0"/>
            <c:spPr>
              <a:noFill/>
            </c:spPr>
            <c:extLst>
              <c:ext xmlns:c16="http://schemas.microsoft.com/office/drawing/2014/chart" uri="{C3380CC4-5D6E-409C-BE32-E72D297353CC}">
                <c16:uniqueId val="{00000010-EF0C-4A0A-81A2-8C840D46D2B4}"/>
              </c:ext>
            </c:extLst>
          </c:dPt>
          <c:cat>
            <c:numRef>
              <c:f>Cruscotti!$K$2:$K$12</c:f>
              <c:numCache>
                <c:formatCode>General</c:formatCode>
                <c:ptCount val="11"/>
                <c:pt idx="0">
                  <c:v>10</c:v>
                </c:pt>
                <c:pt idx="1">
                  <c:v>20</c:v>
                </c:pt>
                <c:pt idx="2">
                  <c:v>30</c:v>
                </c:pt>
                <c:pt idx="3">
                  <c:v>40</c:v>
                </c:pt>
                <c:pt idx="4">
                  <c:v>50</c:v>
                </c:pt>
                <c:pt idx="5">
                  <c:v>60</c:v>
                </c:pt>
                <c:pt idx="6">
                  <c:v>70</c:v>
                </c:pt>
                <c:pt idx="7">
                  <c:v>80</c:v>
                </c:pt>
                <c:pt idx="8">
                  <c:v>90</c:v>
                </c:pt>
                <c:pt idx="9">
                  <c:v>100</c:v>
                </c:pt>
              </c:numCache>
            </c:numRef>
          </c:cat>
          <c:val>
            <c:numRef>
              <c:f>Cruscotti!$O$2:$O$5</c:f>
              <c:numCache>
                <c:formatCode>General</c:formatCode>
                <c:ptCount val="4"/>
                <c:pt idx="0">
                  <c:v>60</c:v>
                </c:pt>
                <c:pt idx="1">
                  <c:v>60</c:v>
                </c:pt>
                <c:pt idx="2">
                  <c:v>60</c:v>
                </c:pt>
                <c:pt idx="3">
                  <c:v>180</c:v>
                </c:pt>
              </c:numCache>
            </c:numRef>
          </c:val>
          <c:extLst>
            <c:ext xmlns:c16="http://schemas.microsoft.com/office/drawing/2014/chart" uri="{C3380CC4-5D6E-409C-BE32-E72D297353CC}">
              <c16:uniqueId val="{00000011-EF0C-4A0A-81A2-8C840D46D2B4}"/>
            </c:ext>
          </c:extLst>
        </c:ser>
        <c:ser>
          <c:idx val="3"/>
          <c:order val="2"/>
          <c:tx>
            <c:strRef>
              <c:f>Cruscotti!$L$1</c:f>
              <c:strCache>
                <c:ptCount val="1"/>
                <c:pt idx="0">
                  <c:v>ghiera</c:v>
                </c:pt>
              </c:strCache>
            </c:strRef>
          </c:tx>
          <c:spPr>
            <a:noFill/>
            <a:ln>
              <a:solidFill>
                <a:schemeClr val="tx1"/>
              </a:solidFill>
            </a:ln>
          </c:spPr>
          <c:dPt>
            <c:idx val="10"/>
            <c:bubble3D val="0"/>
            <c:spPr>
              <a:noFill/>
              <a:ln>
                <a:noFill/>
              </a:ln>
            </c:spPr>
            <c:extLst>
              <c:ext xmlns:c16="http://schemas.microsoft.com/office/drawing/2014/chart" uri="{C3380CC4-5D6E-409C-BE32-E72D297353CC}">
                <c16:uniqueId val="{00000013-EF0C-4A0A-81A2-8C840D46D2B4}"/>
              </c:ext>
            </c:extLst>
          </c:dPt>
          <c:dLbls>
            <c:dLbl>
              <c:idx val="0"/>
              <c:layout>
                <c:manualLayout>
                  <c:x val="-4.72222222222222E-2"/>
                  <c:y val="-8.3333333333333301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F0C-4A0A-81A2-8C840D46D2B4}"/>
                </c:ext>
              </c:extLst>
            </c:dLbl>
            <c:dLbl>
              <c:idx val="1"/>
              <c:layout>
                <c:manualLayout>
                  <c:x val="-3.3333333333333298E-2"/>
                  <c:y val="-0.11111111111111099"/>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F0C-4A0A-81A2-8C840D46D2B4}"/>
                </c:ext>
              </c:extLst>
            </c:dLbl>
            <c:dLbl>
              <c:idx val="2"/>
              <c:layout>
                <c:manualLayout>
                  <c:x val="-1.6666666666666701E-2"/>
                  <c:y val="-0.10648148148148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F0C-4A0A-81A2-8C840D46D2B4}"/>
                </c:ext>
              </c:extLst>
            </c:dLbl>
            <c:dLbl>
              <c:idx val="3"/>
              <c:layout>
                <c:manualLayout>
                  <c:x val="5.5555555555555003E-3"/>
                  <c:y val="-0.11111111111111099"/>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F0C-4A0A-81A2-8C840D46D2B4}"/>
                </c:ext>
              </c:extLst>
            </c:dLbl>
            <c:dLbl>
              <c:idx val="4"/>
              <c:layout>
                <c:manualLayout>
                  <c:x val="3.6111111111111101E-2"/>
                  <c:y val="-0.10648148148148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F0C-4A0A-81A2-8C840D46D2B4}"/>
                </c:ext>
              </c:extLst>
            </c:dLbl>
            <c:dLbl>
              <c:idx val="5"/>
              <c:layout>
                <c:manualLayout>
                  <c:x val="0.05"/>
                  <c:y val="-8.3333333333333301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9-EF0C-4A0A-81A2-8C840D46D2B4}"/>
                </c:ext>
              </c:extLst>
            </c:dLbl>
            <c:dLbl>
              <c:idx val="6"/>
              <c:layout>
                <c:manualLayout>
                  <c:x val="5.83333333333333E-2"/>
                  <c:y val="-5.092592592592590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F0C-4A0A-81A2-8C840D46D2B4}"/>
                </c:ext>
              </c:extLst>
            </c:dLbl>
            <c:dLbl>
              <c:idx val="7"/>
              <c:layout>
                <c:manualLayout>
                  <c:x val="7.7777777777777807E-2"/>
                  <c:y val="-1.85185185185185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EF0C-4A0A-81A2-8C840D46D2B4}"/>
                </c:ext>
              </c:extLst>
            </c:dLbl>
            <c:dLbl>
              <c:idx val="8"/>
              <c:layout>
                <c:manualLayout>
                  <c:x val="6.6666666666666693E-2"/>
                  <c:y val="1.38888888888889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C-EF0C-4A0A-81A2-8C840D46D2B4}"/>
                </c:ext>
              </c:extLst>
            </c:dLbl>
            <c:dLbl>
              <c:idx val="9"/>
              <c:layout>
                <c:manualLayout>
                  <c:x val="6.9444444444444503E-2"/>
                  <c:y val="2.7777777777777801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D-EF0C-4A0A-81A2-8C840D46D2B4}"/>
                </c:ext>
              </c:extLst>
            </c:dLbl>
            <c:spPr>
              <a:noFill/>
              <a:ln>
                <a:noFill/>
              </a:ln>
              <a:effectLst/>
            </c:spPr>
            <c:showLegendKey val="0"/>
            <c:showVal val="0"/>
            <c:showCatName val="1"/>
            <c:showSerName val="0"/>
            <c:showPercent val="0"/>
            <c:showBubbleSize val="0"/>
            <c:showLeaderLines val="1"/>
            <c:extLst>
              <c:ext xmlns:c15="http://schemas.microsoft.com/office/drawing/2012/chart" uri="{CE6537A1-D6FC-4f65-9D91-7224C49458BB}"/>
            </c:extLst>
          </c:dLbls>
          <c:cat>
            <c:numRef>
              <c:f>Cruscotti!$K$2:$K$12</c:f>
              <c:numCache>
                <c:formatCode>General</c:formatCode>
                <c:ptCount val="11"/>
                <c:pt idx="0">
                  <c:v>10</c:v>
                </c:pt>
                <c:pt idx="1">
                  <c:v>20</c:v>
                </c:pt>
                <c:pt idx="2">
                  <c:v>30</c:v>
                </c:pt>
                <c:pt idx="3">
                  <c:v>40</c:v>
                </c:pt>
                <c:pt idx="4">
                  <c:v>50</c:v>
                </c:pt>
                <c:pt idx="5">
                  <c:v>60</c:v>
                </c:pt>
                <c:pt idx="6">
                  <c:v>70</c:v>
                </c:pt>
                <c:pt idx="7">
                  <c:v>80</c:v>
                </c:pt>
                <c:pt idx="8">
                  <c:v>90</c:v>
                </c:pt>
                <c:pt idx="9">
                  <c:v>100</c:v>
                </c:pt>
              </c:numCache>
            </c:numRef>
          </c:cat>
          <c:val>
            <c:numRef>
              <c:f>Cruscotti!$L$2:$L$12</c:f>
              <c:numCache>
                <c:formatCode>General</c:formatCode>
                <c:ptCount val="11"/>
                <c:pt idx="0">
                  <c:v>18</c:v>
                </c:pt>
                <c:pt idx="1">
                  <c:v>18</c:v>
                </c:pt>
                <c:pt idx="2">
                  <c:v>18</c:v>
                </c:pt>
                <c:pt idx="3">
                  <c:v>18</c:v>
                </c:pt>
                <c:pt idx="4">
                  <c:v>18</c:v>
                </c:pt>
                <c:pt idx="5">
                  <c:v>18</c:v>
                </c:pt>
                <c:pt idx="6">
                  <c:v>18</c:v>
                </c:pt>
                <c:pt idx="7">
                  <c:v>18</c:v>
                </c:pt>
                <c:pt idx="8">
                  <c:v>18</c:v>
                </c:pt>
                <c:pt idx="9">
                  <c:v>18</c:v>
                </c:pt>
                <c:pt idx="10">
                  <c:v>180</c:v>
                </c:pt>
              </c:numCache>
            </c:numRef>
          </c:val>
          <c:extLst>
            <c:ext xmlns:c16="http://schemas.microsoft.com/office/drawing/2014/chart" uri="{C3380CC4-5D6E-409C-BE32-E72D297353CC}">
              <c16:uniqueId val="{0000001E-EF0C-4A0A-81A2-8C840D46D2B4}"/>
            </c:ext>
          </c:extLst>
        </c:ser>
        <c:dLbls>
          <c:showLegendKey val="0"/>
          <c:showVal val="0"/>
          <c:showCatName val="0"/>
          <c:showSerName val="0"/>
          <c:showPercent val="0"/>
          <c:showBubbleSize val="0"/>
          <c:showLeaderLines val="1"/>
        </c:dLbls>
        <c:firstSliceAng val="270"/>
        <c:holeSize val="28"/>
      </c:doughnutChart>
    </c:plotArea>
    <c:plotVisOnly val="1"/>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pieChart>
        <c:varyColors val="1"/>
        <c:ser>
          <c:idx val="2"/>
          <c:order val="3"/>
          <c:tx>
            <c:strRef>
              <c:f>Cruscotti!$C$4</c:f>
              <c:strCache>
                <c:ptCount val="1"/>
                <c:pt idx="0">
                  <c:v>Sicurezza e protezione dati</c:v>
                </c:pt>
              </c:strCache>
            </c:strRef>
          </c:tx>
          <c:dPt>
            <c:idx val="1"/>
            <c:bubble3D val="0"/>
            <c:spPr>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path path="circle">
                  <a:fillToRect l="100000" t="100000"/>
                </a:path>
                <a:tileRect r="-100000" b="-100000"/>
              </a:gradFill>
            </c:spPr>
            <c:extLst>
              <c:ext xmlns:c16="http://schemas.microsoft.com/office/drawing/2014/chart" uri="{C3380CC4-5D6E-409C-BE32-E72D297353CC}">
                <c16:uniqueId val="{00000001-58C6-4871-B2E4-37BEF8B8FB33}"/>
              </c:ext>
            </c:extLst>
          </c:dPt>
          <c:dPt>
            <c:idx val="2"/>
            <c:bubble3D val="0"/>
            <c:spPr>
              <a:solidFill>
                <a:schemeClr val="tx1"/>
              </a:solidFill>
            </c:spPr>
            <c:extLst>
              <c:ext xmlns:c16="http://schemas.microsoft.com/office/drawing/2014/chart" uri="{C3380CC4-5D6E-409C-BE32-E72D297353CC}">
                <c16:uniqueId val="{00000003-58C6-4871-B2E4-37BEF8B8FB33}"/>
              </c:ext>
            </c:extLst>
          </c:dPt>
          <c:dPt>
            <c:idx val="4"/>
            <c:bubble3D val="0"/>
            <c:spPr>
              <a:noFill/>
            </c:spPr>
            <c:extLst>
              <c:ext xmlns:c16="http://schemas.microsoft.com/office/drawing/2014/chart" uri="{C3380CC4-5D6E-409C-BE32-E72D297353CC}">
                <c16:uniqueId val="{00000005-58C6-4871-B2E4-37BEF8B8FB33}"/>
              </c:ext>
            </c:extLst>
          </c:dPt>
          <c:dLbls>
            <c:dLbl>
              <c:idx val="0"/>
              <c:layout>
                <c:manualLayout>
                  <c:x val="0.32576049868766399"/>
                  <c:y val="5.7224941476909999E-2"/>
                </c:manualLayout>
              </c:layout>
              <c:spPr/>
              <c:txPr>
                <a:bodyPr/>
                <a:lstStyle/>
                <a:p>
                  <a:pPr>
                    <a:defRPr sz="1400" b="1"/>
                  </a:pPr>
                  <a:endParaRPr lang="it-IT"/>
                </a:p>
              </c:txPr>
              <c:dLblPos val="bestFi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8C6-4871-B2E4-37BEF8B8FB33}"/>
                </c:ext>
              </c:extLst>
            </c:dLbl>
            <c:dLbl>
              <c:idx val="1"/>
              <c:delete val="1"/>
              <c:extLst>
                <c:ext xmlns:c15="http://schemas.microsoft.com/office/drawing/2012/chart" uri="{CE6537A1-D6FC-4f65-9D91-7224C49458BB}"/>
                <c:ext xmlns:c16="http://schemas.microsoft.com/office/drawing/2014/chart" uri="{C3380CC4-5D6E-409C-BE32-E72D297353CC}">
                  <c16:uniqueId val="{00000001-58C6-4871-B2E4-37BEF8B8FB33}"/>
                </c:ext>
              </c:extLst>
            </c:dLbl>
            <c:dLbl>
              <c:idx val="2"/>
              <c:delete val="1"/>
              <c:extLst>
                <c:ext xmlns:c15="http://schemas.microsoft.com/office/drawing/2012/chart" uri="{CE6537A1-D6FC-4f65-9D91-7224C49458BB}"/>
                <c:ext xmlns:c16="http://schemas.microsoft.com/office/drawing/2014/chart" uri="{C3380CC4-5D6E-409C-BE32-E72D297353CC}">
                  <c16:uniqueId val="{00000003-58C6-4871-B2E4-37BEF8B8FB33}"/>
                </c:ext>
              </c:extLst>
            </c:dLbl>
            <c:dLbl>
              <c:idx val="4"/>
              <c:delete val="1"/>
              <c:extLst>
                <c:ext xmlns:c15="http://schemas.microsoft.com/office/drawing/2012/chart" uri="{CE6537A1-D6FC-4f65-9D91-7224C49458BB}"/>
                <c:ext xmlns:c16="http://schemas.microsoft.com/office/drawing/2014/chart" uri="{C3380CC4-5D6E-409C-BE32-E72D297353CC}">
                  <c16:uniqueId val="{00000005-58C6-4871-B2E4-37BEF8B8FB33}"/>
                </c:ext>
              </c:extLst>
            </c:dLbl>
            <c:spPr>
              <a:noFill/>
              <a:ln>
                <a:noFill/>
              </a:ln>
              <a:effectLst/>
            </c:spPr>
            <c:txPr>
              <a:bodyPr/>
              <a:lstStyle/>
              <a:p>
                <a:pPr>
                  <a:defRPr sz="1100" b="1"/>
                </a:pPr>
                <a:endParaRPr lang="it-IT"/>
              </a:p>
            </c:txPr>
            <c:showLegendKey val="0"/>
            <c:showVal val="1"/>
            <c:showCatName val="0"/>
            <c:showSerName val="0"/>
            <c:showPercent val="0"/>
            <c:showBubbleSize val="0"/>
            <c:showLeaderLines val="0"/>
            <c:extLst>
              <c:ext xmlns:c15="http://schemas.microsoft.com/office/drawing/2012/chart" uri="{CE6537A1-D6FC-4f65-9D91-7224C49458BB}"/>
            </c:extLst>
          </c:dLbls>
          <c:val>
            <c:numRef>
              <c:f>Cruscotti!$D$4:$H$4</c:f>
              <c:numCache>
                <c:formatCode>General</c:formatCode>
                <c:ptCount val="5"/>
                <c:pt idx="0" formatCode="0.0%">
                  <c:v>0.49999999999999989</c:v>
                </c:pt>
                <c:pt idx="1">
                  <c:v>89.999999999999986</c:v>
                </c:pt>
                <c:pt idx="2">
                  <c:v>2</c:v>
                </c:pt>
                <c:pt idx="4">
                  <c:v>268</c:v>
                </c:pt>
              </c:numCache>
            </c:numRef>
          </c:val>
          <c:extLst>
            <c:ext xmlns:c16="http://schemas.microsoft.com/office/drawing/2014/chart" uri="{C3380CC4-5D6E-409C-BE32-E72D297353CC}">
              <c16:uniqueId val="{00000007-58C6-4871-B2E4-37BEF8B8FB33}"/>
            </c:ext>
          </c:extLst>
        </c:ser>
        <c:dLbls>
          <c:showLegendKey val="0"/>
          <c:showVal val="0"/>
          <c:showCatName val="0"/>
          <c:showSerName val="0"/>
          <c:showPercent val="0"/>
          <c:showBubbleSize val="0"/>
          <c:showLeaderLines val="0"/>
        </c:dLbls>
        <c:firstSliceAng val="270"/>
      </c:pieChart>
      <c:doughnutChart>
        <c:varyColors val="1"/>
        <c:ser>
          <c:idx val="0"/>
          <c:order val="0"/>
          <c:tx>
            <c:strRef>
              <c:f>Cruscotti!$N$1</c:f>
              <c:strCache>
                <c:ptCount val="1"/>
                <c:pt idx="0">
                  <c:v>colori</c:v>
                </c:pt>
              </c:strCache>
            </c:strRef>
          </c:tx>
          <c:cat>
            <c:numRef>
              <c:f>Cruscotti!$K$2:$K$12</c:f>
              <c:numCache>
                <c:formatCode>General</c:formatCode>
                <c:ptCount val="11"/>
                <c:pt idx="0">
                  <c:v>10</c:v>
                </c:pt>
                <c:pt idx="1">
                  <c:v>20</c:v>
                </c:pt>
                <c:pt idx="2">
                  <c:v>30</c:v>
                </c:pt>
                <c:pt idx="3">
                  <c:v>40</c:v>
                </c:pt>
                <c:pt idx="4">
                  <c:v>50</c:v>
                </c:pt>
                <c:pt idx="5">
                  <c:v>60</c:v>
                </c:pt>
                <c:pt idx="6">
                  <c:v>70</c:v>
                </c:pt>
                <c:pt idx="7">
                  <c:v>80</c:v>
                </c:pt>
                <c:pt idx="8">
                  <c:v>90</c:v>
                </c:pt>
                <c:pt idx="9">
                  <c:v>100</c:v>
                </c:pt>
              </c:numCache>
            </c:numRef>
          </c:cat>
          <c:val>
            <c:numRef>
              <c:f>Cruscotti!$N$2:$N$5</c:f>
              <c:numCache>
                <c:formatCode>General</c:formatCode>
                <c:ptCount val="4"/>
                <c:pt idx="0">
                  <c:v>0</c:v>
                </c:pt>
                <c:pt idx="1">
                  <c:v>0</c:v>
                </c:pt>
                <c:pt idx="2">
                  <c:v>0</c:v>
                </c:pt>
              </c:numCache>
            </c:numRef>
          </c:val>
          <c:extLst>
            <c:ext xmlns:c16="http://schemas.microsoft.com/office/drawing/2014/chart" uri="{C3380CC4-5D6E-409C-BE32-E72D297353CC}">
              <c16:uniqueId val="{00000008-58C6-4871-B2E4-37BEF8B8FB33}"/>
            </c:ext>
          </c:extLst>
        </c:ser>
        <c:ser>
          <c:idx val="1"/>
          <c:order val="1"/>
          <c:tx>
            <c:strRef>
              <c:f>Cruscotti!$O$1</c:f>
              <c:strCache>
                <c:ptCount val="1"/>
                <c:pt idx="0">
                  <c:v>spicchio</c:v>
                </c:pt>
              </c:strCache>
            </c:strRef>
          </c:tx>
          <c:dPt>
            <c:idx val="0"/>
            <c:bubble3D val="0"/>
            <c:spPr>
              <a:solidFill>
                <a:srgbClr val="FF0000"/>
              </a:solidFill>
              <a:scene3d>
                <a:camera prst="orthographicFront"/>
                <a:lightRig rig="threePt" dir="t"/>
              </a:scene3d>
              <a:sp3d>
                <a:bevelT/>
                <a:bevelB/>
              </a:sp3d>
            </c:spPr>
            <c:extLst>
              <c:ext xmlns:c16="http://schemas.microsoft.com/office/drawing/2014/chart" uri="{C3380CC4-5D6E-409C-BE32-E72D297353CC}">
                <c16:uniqueId val="{0000000A-58C6-4871-B2E4-37BEF8B8FB33}"/>
              </c:ext>
            </c:extLst>
          </c:dPt>
          <c:dPt>
            <c:idx val="1"/>
            <c:bubble3D val="0"/>
            <c:spPr>
              <a:solidFill>
                <a:srgbClr val="FFC000"/>
              </a:solidFill>
              <a:scene3d>
                <a:camera prst="orthographicFront"/>
                <a:lightRig rig="threePt" dir="t"/>
              </a:scene3d>
              <a:sp3d>
                <a:bevelT/>
                <a:bevelB/>
              </a:sp3d>
            </c:spPr>
            <c:extLst>
              <c:ext xmlns:c16="http://schemas.microsoft.com/office/drawing/2014/chart" uri="{C3380CC4-5D6E-409C-BE32-E72D297353CC}">
                <c16:uniqueId val="{0000000C-58C6-4871-B2E4-37BEF8B8FB33}"/>
              </c:ext>
            </c:extLst>
          </c:dPt>
          <c:dPt>
            <c:idx val="2"/>
            <c:bubble3D val="0"/>
            <c:spPr>
              <a:solidFill>
                <a:srgbClr val="92D050"/>
              </a:solidFill>
              <a:scene3d>
                <a:camera prst="orthographicFront"/>
                <a:lightRig rig="threePt" dir="t"/>
              </a:scene3d>
              <a:sp3d>
                <a:bevelT/>
                <a:bevelB/>
              </a:sp3d>
            </c:spPr>
            <c:extLst>
              <c:ext xmlns:c16="http://schemas.microsoft.com/office/drawing/2014/chart" uri="{C3380CC4-5D6E-409C-BE32-E72D297353CC}">
                <c16:uniqueId val="{0000000E-58C6-4871-B2E4-37BEF8B8FB33}"/>
              </c:ext>
            </c:extLst>
          </c:dPt>
          <c:dPt>
            <c:idx val="3"/>
            <c:bubble3D val="0"/>
            <c:spPr>
              <a:noFill/>
            </c:spPr>
            <c:extLst>
              <c:ext xmlns:c16="http://schemas.microsoft.com/office/drawing/2014/chart" uri="{C3380CC4-5D6E-409C-BE32-E72D297353CC}">
                <c16:uniqueId val="{00000010-58C6-4871-B2E4-37BEF8B8FB33}"/>
              </c:ext>
            </c:extLst>
          </c:dPt>
          <c:cat>
            <c:numRef>
              <c:f>Cruscotti!$K$2:$K$12</c:f>
              <c:numCache>
                <c:formatCode>General</c:formatCode>
                <c:ptCount val="11"/>
                <c:pt idx="0">
                  <c:v>10</c:v>
                </c:pt>
                <c:pt idx="1">
                  <c:v>20</c:v>
                </c:pt>
                <c:pt idx="2">
                  <c:v>30</c:v>
                </c:pt>
                <c:pt idx="3">
                  <c:v>40</c:v>
                </c:pt>
                <c:pt idx="4">
                  <c:v>50</c:v>
                </c:pt>
                <c:pt idx="5">
                  <c:v>60</c:v>
                </c:pt>
                <c:pt idx="6">
                  <c:v>70</c:v>
                </c:pt>
                <c:pt idx="7">
                  <c:v>80</c:v>
                </c:pt>
                <c:pt idx="8">
                  <c:v>90</c:v>
                </c:pt>
                <c:pt idx="9">
                  <c:v>100</c:v>
                </c:pt>
              </c:numCache>
            </c:numRef>
          </c:cat>
          <c:val>
            <c:numRef>
              <c:f>Cruscotti!$O$2:$O$5</c:f>
              <c:numCache>
                <c:formatCode>General</c:formatCode>
                <c:ptCount val="4"/>
                <c:pt idx="0">
                  <c:v>60</c:v>
                </c:pt>
                <c:pt idx="1">
                  <c:v>60</c:v>
                </c:pt>
                <c:pt idx="2">
                  <c:v>60</c:v>
                </c:pt>
                <c:pt idx="3">
                  <c:v>180</c:v>
                </c:pt>
              </c:numCache>
            </c:numRef>
          </c:val>
          <c:extLst>
            <c:ext xmlns:c16="http://schemas.microsoft.com/office/drawing/2014/chart" uri="{C3380CC4-5D6E-409C-BE32-E72D297353CC}">
              <c16:uniqueId val="{00000011-58C6-4871-B2E4-37BEF8B8FB33}"/>
            </c:ext>
          </c:extLst>
        </c:ser>
        <c:ser>
          <c:idx val="3"/>
          <c:order val="2"/>
          <c:tx>
            <c:strRef>
              <c:f>Cruscotti!$L$1</c:f>
              <c:strCache>
                <c:ptCount val="1"/>
                <c:pt idx="0">
                  <c:v>ghiera</c:v>
                </c:pt>
              </c:strCache>
            </c:strRef>
          </c:tx>
          <c:spPr>
            <a:noFill/>
            <a:ln>
              <a:solidFill>
                <a:schemeClr val="tx1"/>
              </a:solidFill>
            </a:ln>
          </c:spPr>
          <c:dPt>
            <c:idx val="10"/>
            <c:bubble3D val="0"/>
            <c:spPr>
              <a:noFill/>
              <a:ln>
                <a:noFill/>
              </a:ln>
            </c:spPr>
            <c:extLst>
              <c:ext xmlns:c16="http://schemas.microsoft.com/office/drawing/2014/chart" uri="{C3380CC4-5D6E-409C-BE32-E72D297353CC}">
                <c16:uniqueId val="{00000013-58C6-4871-B2E4-37BEF8B8FB33}"/>
              </c:ext>
            </c:extLst>
          </c:dPt>
          <c:dLbls>
            <c:dLbl>
              <c:idx val="0"/>
              <c:layout>
                <c:manualLayout>
                  <c:x val="-4.72222222222222E-2"/>
                  <c:y val="-8.3333333333333301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4-58C6-4871-B2E4-37BEF8B8FB33}"/>
                </c:ext>
              </c:extLst>
            </c:dLbl>
            <c:dLbl>
              <c:idx val="1"/>
              <c:layout>
                <c:manualLayout>
                  <c:x val="-3.3333333333333298E-2"/>
                  <c:y val="-0.11111111111111099"/>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58C6-4871-B2E4-37BEF8B8FB33}"/>
                </c:ext>
              </c:extLst>
            </c:dLbl>
            <c:dLbl>
              <c:idx val="2"/>
              <c:layout>
                <c:manualLayout>
                  <c:x val="-1.6666666666666701E-2"/>
                  <c:y val="-0.10648148148148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8C6-4871-B2E4-37BEF8B8FB33}"/>
                </c:ext>
              </c:extLst>
            </c:dLbl>
            <c:dLbl>
              <c:idx val="3"/>
              <c:layout>
                <c:manualLayout>
                  <c:x val="5.5555555555555003E-3"/>
                  <c:y val="-0.11111111111111099"/>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7-58C6-4871-B2E4-37BEF8B8FB33}"/>
                </c:ext>
              </c:extLst>
            </c:dLbl>
            <c:dLbl>
              <c:idx val="4"/>
              <c:layout>
                <c:manualLayout>
                  <c:x val="3.6111111111111101E-2"/>
                  <c:y val="-0.10648148148148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8-58C6-4871-B2E4-37BEF8B8FB33}"/>
                </c:ext>
              </c:extLst>
            </c:dLbl>
            <c:dLbl>
              <c:idx val="5"/>
              <c:layout>
                <c:manualLayout>
                  <c:x val="0.05"/>
                  <c:y val="-8.3333333333333301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9-58C6-4871-B2E4-37BEF8B8FB33}"/>
                </c:ext>
              </c:extLst>
            </c:dLbl>
            <c:dLbl>
              <c:idx val="6"/>
              <c:layout>
                <c:manualLayout>
                  <c:x val="5.83333333333333E-2"/>
                  <c:y val="-5.0925925925925902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A-58C6-4871-B2E4-37BEF8B8FB33}"/>
                </c:ext>
              </c:extLst>
            </c:dLbl>
            <c:dLbl>
              <c:idx val="7"/>
              <c:layout>
                <c:manualLayout>
                  <c:x val="7.7777777777777807E-2"/>
                  <c:y val="-1.85185185185185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B-58C6-4871-B2E4-37BEF8B8FB33}"/>
                </c:ext>
              </c:extLst>
            </c:dLbl>
            <c:dLbl>
              <c:idx val="8"/>
              <c:layout>
                <c:manualLayout>
                  <c:x val="6.6666666666666693E-2"/>
                  <c:y val="1.38888888888889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C-58C6-4871-B2E4-37BEF8B8FB33}"/>
                </c:ext>
              </c:extLst>
            </c:dLbl>
            <c:dLbl>
              <c:idx val="9"/>
              <c:layout>
                <c:manualLayout>
                  <c:x val="6.9444444444444503E-2"/>
                  <c:y val="2.7777777777777801E-2"/>
                </c:manualLayout>
              </c:layout>
              <c:showLegendKey val="0"/>
              <c:showVal val="0"/>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D-58C6-4871-B2E4-37BEF8B8FB33}"/>
                </c:ext>
              </c:extLst>
            </c:dLbl>
            <c:spPr>
              <a:noFill/>
              <a:ln>
                <a:noFill/>
              </a:ln>
              <a:effectLst/>
            </c:spPr>
            <c:showLegendKey val="0"/>
            <c:showVal val="0"/>
            <c:showCatName val="1"/>
            <c:showSerName val="0"/>
            <c:showPercent val="0"/>
            <c:showBubbleSize val="0"/>
            <c:showLeaderLines val="1"/>
            <c:extLst>
              <c:ext xmlns:c15="http://schemas.microsoft.com/office/drawing/2012/chart" uri="{CE6537A1-D6FC-4f65-9D91-7224C49458BB}"/>
            </c:extLst>
          </c:dLbls>
          <c:cat>
            <c:numRef>
              <c:f>Cruscotti!$K$2:$K$12</c:f>
              <c:numCache>
                <c:formatCode>General</c:formatCode>
                <c:ptCount val="11"/>
                <c:pt idx="0">
                  <c:v>10</c:v>
                </c:pt>
                <c:pt idx="1">
                  <c:v>20</c:v>
                </c:pt>
                <c:pt idx="2">
                  <c:v>30</c:v>
                </c:pt>
                <c:pt idx="3">
                  <c:v>40</c:v>
                </c:pt>
                <c:pt idx="4">
                  <c:v>50</c:v>
                </c:pt>
                <c:pt idx="5">
                  <c:v>60</c:v>
                </c:pt>
                <c:pt idx="6">
                  <c:v>70</c:v>
                </c:pt>
                <c:pt idx="7">
                  <c:v>80</c:v>
                </c:pt>
                <c:pt idx="8">
                  <c:v>90</c:v>
                </c:pt>
                <c:pt idx="9">
                  <c:v>100</c:v>
                </c:pt>
              </c:numCache>
            </c:numRef>
          </c:cat>
          <c:val>
            <c:numRef>
              <c:f>Cruscotti!$L$2:$L$12</c:f>
              <c:numCache>
                <c:formatCode>General</c:formatCode>
                <c:ptCount val="11"/>
                <c:pt idx="0">
                  <c:v>18</c:v>
                </c:pt>
                <c:pt idx="1">
                  <c:v>18</c:v>
                </c:pt>
                <c:pt idx="2">
                  <c:v>18</c:v>
                </c:pt>
                <c:pt idx="3">
                  <c:v>18</c:v>
                </c:pt>
                <c:pt idx="4">
                  <c:v>18</c:v>
                </c:pt>
                <c:pt idx="5">
                  <c:v>18</c:v>
                </c:pt>
                <c:pt idx="6">
                  <c:v>18</c:v>
                </c:pt>
                <c:pt idx="7">
                  <c:v>18</c:v>
                </c:pt>
                <c:pt idx="8">
                  <c:v>18</c:v>
                </c:pt>
                <c:pt idx="9">
                  <c:v>18</c:v>
                </c:pt>
                <c:pt idx="10">
                  <c:v>180</c:v>
                </c:pt>
              </c:numCache>
            </c:numRef>
          </c:val>
          <c:extLst>
            <c:ext xmlns:c16="http://schemas.microsoft.com/office/drawing/2014/chart" uri="{C3380CC4-5D6E-409C-BE32-E72D297353CC}">
              <c16:uniqueId val="{0000001E-58C6-4871-B2E4-37BEF8B8FB33}"/>
            </c:ext>
          </c:extLst>
        </c:ser>
        <c:dLbls>
          <c:showLegendKey val="0"/>
          <c:showVal val="0"/>
          <c:showCatName val="0"/>
          <c:showSerName val="0"/>
          <c:showPercent val="0"/>
          <c:showBubbleSize val="0"/>
          <c:showLeaderLines val="1"/>
        </c:dLbls>
        <c:firstSliceAng val="270"/>
        <c:holeSize val="28"/>
      </c:doughnutChart>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20</xdr:col>
      <xdr:colOff>38101</xdr:colOff>
      <xdr:row>38</xdr:row>
      <xdr:rowOff>0</xdr:rowOff>
    </xdr:to>
    <xdr:grpSp>
      <xdr:nvGrpSpPr>
        <xdr:cNvPr id="2" name="Gruppo 1">
          <a:extLst>
            <a:ext uri="{FF2B5EF4-FFF2-40B4-BE49-F238E27FC236}">
              <a16:creationId xmlns:a16="http://schemas.microsoft.com/office/drawing/2014/main" id="{00000000-0008-0000-0100-000002000000}"/>
            </a:ext>
          </a:extLst>
        </xdr:cNvPr>
        <xdr:cNvGrpSpPr/>
      </xdr:nvGrpSpPr>
      <xdr:grpSpPr>
        <a:xfrm>
          <a:off x="0" y="0"/>
          <a:ext cx="13535026" cy="7600950"/>
          <a:chOff x="0" y="0"/>
          <a:chExt cx="13877926" cy="7600950"/>
        </a:xfrm>
      </xdr:grpSpPr>
      <xdr:grpSp>
        <xdr:nvGrpSpPr>
          <xdr:cNvPr id="24" name="Gruppo 23">
            <a:extLst>
              <a:ext uri="{FF2B5EF4-FFF2-40B4-BE49-F238E27FC236}">
                <a16:creationId xmlns:a16="http://schemas.microsoft.com/office/drawing/2014/main" id="{00000000-0008-0000-0100-000018000000}"/>
              </a:ext>
            </a:extLst>
          </xdr:cNvPr>
          <xdr:cNvGrpSpPr/>
        </xdr:nvGrpSpPr>
        <xdr:grpSpPr>
          <a:xfrm>
            <a:off x="0" y="0"/>
            <a:ext cx="7239001" cy="4924425"/>
            <a:chOff x="0" y="0"/>
            <a:chExt cx="7239001" cy="4924425"/>
          </a:xfrm>
        </xdr:grpSpPr>
        <xdr:graphicFrame macro="">
          <xdr:nvGraphicFramePr>
            <xdr:cNvPr id="6" name="Grafico 5">
              <a:extLst>
                <a:ext uri="{FF2B5EF4-FFF2-40B4-BE49-F238E27FC236}">
                  <a16:creationId xmlns:a16="http://schemas.microsoft.com/office/drawing/2014/main" id="{00000000-0008-0000-0100-000006000000}"/>
                </a:ext>
              </a:extLst>
            </xdr:cNvPr>
            <xdr:cNvGraphicFramePr/>
          </xdr:nvGraphicFramePr>
          <xdr:xfrm>
            <a:off x="0" y="0"/>
            <a:ext cx="7239001" cy="4924425"/>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15" name="CasellaDiTesto 14">
              <a:extLst>
                <a:ext uri="{FF2B5EF4-FFF2-40B4-BE49-F238E27FC236}">
                  <a16:creationId xmlns:a16="http://schemas.microsoft.com/office/drawing/2014/main" id="{00000000-0008-0000-0100-00000F000000}"/>
                </a:ext>
              </a:extLst>
            </xdr:cNvPr>
            <xdr:cNvSpPr txBox="1"/>
          </xdr:nvSpPr>
          <xdr:spPr>
            <a:xfrm>
              <a:off x="1895475" y="2933701"/>
              <a:ext cx="3467100" cy="571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2800" b="1"/>
                <a:t>Qualità complessiva</a:t>
              </a:r>
            </a:p>
          </xdr:txBody>
        </xdr:sp>
      </xdr:grpSp>
      <xdr:grpSp>
        <xdr:nvGrpSpPr>
          <xdr:cNvPr id="21" name="Gruppo 20">
            <a:extLst>
              <a:ext uri="{FF2B5EF4-FFF2-40B4-BE49-F238E27FC236}">
                <a16:creationId xmlns:a16="http://schemas.microsoft.com/office/drawing/2014/main" id="{00000000-0008-0000-0100-000015000000}"/>
              </a:ext>
            </a:extLst>
          </xdr:cNvPr>
          <xdr:cNvGrpSpPr/>
        </xdr:nvGrpSpPr>
        <xdr:grpSpPr>
          <a:xfrm>
            <a:off x="7258050" y="0"/>
            <a:ext cx="6505576" cy="2819400"/>
            <a:chOff x="7258050" y="0"/>
            <a:chExt cx="6505576" cy="2819400"/>
          </a:xfrm>
        </xdr:grpSpPr>
        <xdr:graphicFrame macro="">
          <xdr:nvGraphicFramePr>
            <xdr:cNvPr id="5" name="Grafico 4">
              <a:extLst>
                <a:ext uri="{FF2B5EF4-FFF2-40B4-BE49-F238E27FC236}">
                  <a16:creationId xmlns:a16="http://schemas.microsoft.com/office/drawing/2014/main" id="{00000000-0008-0000-0100-000005000000}"/>
                </a:ext>
              </a:extLst>
            </xdr:cNvPr>
            <xdr:cNvGraphicFramePr/>
          </xdr:nvGraphicFramePr>
          <xdr:xfrm>
            <a:off x="7258050" y="0"/>
            <a:ext cx="4572000" cy="28194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16" name="CasellaDiTesto 15">
              <a:extLst>
                <a:ext uri="{FF2B5EF4-FFF2-40B4-BE49-F238E27FC236}">
                  <a16:creationId xmlns:a16="http://schemas.microsoft.com/office/drawing/2014/main" id="{00000000-0008-0000-0100-000010000000}"/>
                </a:ext>
              </a:extLst>
            </xdr:cNvPr>
            <xdr:cNvSpPr txBox="1"/>
          </xdr:nvSpPr>
          <xdr:spPr>
            <a:xfrm>
              <a:off x="11210926" y="1114426"/>
              <a:ext cx="255270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400" b="1"/>
                <a:t>Aspetti Organizzativi funzionali</a:t>
              </a:r>
            </a:p>
          </xdr:txBody>
        </xdr:sp>
      </xdr:grpSp>
      <xdr:grpSp>
        <xdr:nvGrpSpPr>
          <xdr:cNvPr id="22" name="Gruppo 21">
            <a:extLst>
              <a:ext uri="{FF2B5EF4-FFF2-40B4-BE49-F238E27FC236}">
                <a16:creationId xmlns:a16="http://schemas.microsoft.com/office/drawing/2014/main" id="{00000000-0008-0000-0100-000016000000}"/>
              </a:ext>
            </a:extLst>
          </xdr:cNvPr>
          <xdr:cNvGrpSpPr/>
        </xdr:nvGrpSpPr>
        <xdr:grpSpPr>
          <a:xfrm>
            <a:off x="7229475" y="2124075"/>
            <a:ext cx="6648451" cy="3028950"/>
            <a:chOff x="7258050" y="2847975"/>
            <a:chExt cx="6648451" cy="3028950"/>
          </a:xfrm>
        </xdr:grpSpPr>
        <xdr:graphicFrame macro="">
          <xdr:nvGraphicFramePr>
            <xdr:cNvPr id="11" name="Grafico 10">
              <a:extLst>
                <a:ext uri="{FF2B5EF4-FFF2-40B4-BE49-F238E27FC236}">
                  <a16:creationId xmlns:a16="http://schemas.microsoft.com/office/drawing/2014/main" id="{00000000-0008-0000-0100-00000B000000}"/>
                </a:ext>
              </a:extLst>
            </xdr:cNvPr>
            <xdr:cNvGraphicFramePr>
              <a:graphicFrameLocks/>
            </xdr:cNvGraphicFramePr>
          </xdr:nvGraphicFramePr>
          <xdr:xfrm>
            <a:off x="7258050" y="2847975"/>
            <a:ext cx="4572000" cy="3028950"/>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18" name="CasellaDiTesto 17">
              <a:extLst>
                <a:ext uri="{FF2B5EF4-FFF2-40B4-BE49-F238E27FC236}">
                  <a16:creationId xmlns:a16="http://schemas.microsoft.com/office/drawing/2014/main" id="{00000000-0008-0000-0100-000012000000}"/>
                </a:ext>
              </a:extLst>
            </xdr:cNvPr>
            <xdr:cNvSpPr txBox="1"/>
          </xdr:nvSpPr>
          <xdr:spPr>
            <a:xfrm>
              <a:off x="11353801" y="4067176"/>
              <a:ext cx="255270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400" b="1"/>
                <a:t>Regole gestione documenti</a:t>
              </a:r>
            </a:p>
          </xdr:txBody>
        </xdr:sp>
      </xdr:grpSp>
      <xdr:grpSp>
        <xdr:nvGrpSpPr>
          <xdr:cNvPr id="23" name="Gruppo 22">
            <a:extLst>
              <a:ext uri="{FF2B5EF4-FFF2-40B4-BE49-F238E27FC236}">
                <a16:creationId xmlns:a16="http://schemas.microsoft.com/office/drawing/2014/main" id="{00000000-0008-0000-0100-000017000000}"/>
              </a:ext>
            </a:extLst>
          </xdr:cNvPr>
          <xdr:cNvGrpSpPr/>
        </xdr:nvGrpSpPr>
        <xdr:grpSpPr>
          <a:xfrm>
            <a:off x="7200900" y="4781550"/>
            <a:ext cx="6610350" cy="2819400"/>
            <a:chOff x="7258050" y="5886450"/>
            <a:chExt cx="6610350" cy="2819400"/>
          </a:xfrm>
        </xdr:grpSpPr>
        <xdr:graphicFrame macro="">
          <xdr:nvGraphicFramePr>
            <xdr:cNvPr id="14" name="Grafico 13">
              <a:extLst>
                <a:ext uri="{FF2B5EF4-FFF2-40B4-BE49-F238E27FC236}">
                  <a16:creationId xmlns:a16="http://schemas.microsoft.com/office/drawing/2014/main" id="{00000000-0008-0000-0100-00000E000000}"/>
                </a:ext>
              </a:extLst>
            </xdr:cNvPr>
            <xdr:cNvGraphicFramePr>
              <a:graphicFrameLocks/>
            </xdr:cNvGraphicFramePr>
          </xdr:nvGraphicFramePr>
          <xdr:xfrm>
            <a:off x="7258050" y="5886450"/>
            <a:ext cx="4572000" cy="2819400"/>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20" name="CasellaDiTesto 19">
              <a:extLst>
                <a:ext uri="{FF2B5EF4-FFF2-40B4-BE49-F238E27FC236}">
                  <a16:creationId xmlns:a16="http://schemas.microsoft.com/office/drawing/2014/main" id="{00000000-0008-0000-0100-000014000000}"/>
                </a:ext>
              </a:extLst>
            </xdr:cNvPr>
            <xdr:cNvSpPr txBox="1"/>
          </xdr:nvSpPr>
          <xdr:spPr>
            <a:xfrm>
              <a:off x="11315700" y="6953250"/>
              <a:ext cx="2552700" cy="3048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400" b="1"/>
                <a:t>Sicurezza e protezione dati</a:t>
              </a:r>
            </a:p>
          </xdr:txBody>
        </xdr:sp>
      </xdr:grpSp>
    </xdr:grpSp>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44"/>
  <sheetViews>
    <sheetView tabSelected="1" zoomScale="80" zoomScaleNormal="80" workbookViewId="0">
      <pane xSplit="1" ySplit="2" topLeftCell="B3" activePane="bottomRight" state="frozen"/>
      <selection pane="topRight" activeCell="C1" sqref="C1"/>
      <selection pane="bottomLeft" activeCell="A3" sqref="A3"/>
      <selection pane="bottomRight" activeCell="B10" sqref="B10"/>
    </sheetView>
  </sheetViews>
  <sheetFormatPr defaultColWidth="8.85546875" defaultRowHeight="15" x14ac:dyDescent="0.25"/>
  <cols>
    <col min="1" max="1" width="33.140625" style="7" customWidth="1"/>
    <col min="2" max="2" width="27" style="7" bestFit="1" customWidth="1"/>
    <col min="3" max="3" width="150" style="7" bestFit="1" customWidth="1"/>
    <col min="4" max="4" width="11.7109375" style="44" customWidth="1"/>
    <col min="5" max="5" width="10.140625" style="30" customWidth="1"/>
    <col min="6" max="8" width="8.85546875" style="4"/>
    <col min="9" max="9" width="8.85546875" style="52"/>
    <col min="10" max="10" width="34.42578125" style="1" customWidth="1"/>
    <col min="11" max="11" width="27.42578125" style="1" customWidth="1"/>
    <col min="12" max="16384" width="8.85546875" style="1"/>
  </cols>
  <sheetData>
    <row r="1" spans="1:11" s="4" customFormat="1" ht="15.75" thickBot="1" x14ac:dyDescent="0.3">
      <c r="A1" s="11"/>
      <c r="B1" s="58"/>
      <c r="C1" s="11"/>
      <c r="D1" s="30"/>
      <c r="E1" s="30">
        <f>SUBTOTAL(9,E3:E44)</f>
        <v>3.0000000000000018</v>
      </c>
      <c r="F1" s="4">
        <v>1</v>
      </c>
      <c r="G1" s="4">
        <v>0.5</v>
      </c>
      <c r="H1" s="4">
        <v>0</v>
      </c>
      <c r="I1" s="48">
        <f>SUBTOTAL(9,I3:I44)</f>
        <v>0.40000000000000019</v>
      </c>
    </row>
    <row r="2" spans="1:11" s="11" customFormat="1" ht="56.25" customHeight="1" x14ac:dyDescent="0.25">
      <c r="A2" s="9" t="s">
        <v>6</v>
      </c>
      <c r="B2" s="9" t="s">
        <v>53</v>
      </c>
      <c r="C2" s="9" t="s">
        <v>19</v>
      </c>
      <c r="D2" s="37" t="s">
        <v>5</v>
      </c>
      <c r="E2" s="31" t="s">
        <v>41</v>
      </c>
      <c r="F2" s="12" t="s">
        <v>0</v>
      </c>
      <c r="G2" s="13" t="s">
        <v>2</v>
      </c>
      <c r="H2" s="14" t="s">
        <v>1</v>
      </c>
      <c r="I2" s="49" t="s">
        <v>17</v>
      </c>
      <c r="J2" s="9" t="s">
        <v>47</v>
      </c>
      <c r="K2" s="9" t="s">
        <v>48</v>
      </c>
    </row>
    <row r="3" spans="1:11" s="5" customFormat="1" ht="30" x14ac:dyDescent="0.25">
      <c r="A3" s="8" t="s">
        <v>3</v>
      </c>
      <c r="B3" s="8" t="s">
        <v>74</v>
      </c>
      <c r="C3" s="2" t="s">
        <v>42</v>
      </c>
      <c r="D3" s="38">
        <v>0.35</v>
      </c>
      <c r="E3" s="32">
        <v>0.1</v>
      </c>
      <c r="F3" s="59"/>
      <c r="G3" s="60"/>
      <c r="H3" s="61" t="s">
        <v>20</v>
      </c>
      <c r="I3" s="50">
        <f t="shared" ref="I3:I34" si="0">IF((AND(EXACT(F3,"x"),ISBLANK(G3),ISBLANK(H3))),1,IF(AND(ISBLANK(F3),EXACT(G3,"x"),ISBLANK(H3)),0.5,IF(AND(ISBLANK(F3),EXACT(H3,"x"),ISBLANK(G3)),0,-1)))*E3*D3</f>
        <v>0</v>
      </c>
      <c r="J3" s="60"/>
      <c r="K3" s="86"/>
    </row>
    <row r="4" spans="1:11" s="22" customFormat="1" ht="30" x14ac:dyDescent="0.25">
      <c r="A4" s="20" t="s">
        <v>3</v>
      </c>
      <c r="B4" s="20" t="s">
        <v>75</v>
      </c>
      <c r="C4" s="23" t="s">
        <v>54</v>
      </c>
      <c r="D4" s="45">
        <v>0.35</v>
      </c>
      <c r="E4" s="33">
        <v>0.05</v>
      </c>
      <c r="F4" s="62"/>
      <c r="G4" s="63" t="s">
        <v>20</v>
      </c>
      <c r="H4" s="64"/>
      <c r="I4" s="51">
        <f t="shared" si="0"/>
        <v>8.7499999999999991E-3</v>
      </c>
      <c r="J4" s="63"/>
      <c r="K4" s="87"/>
    </row>
    <row r="5" spans="1:11" s="5" customFormat="1" ht="60" x14ac:dyDescent="0.25">
      <c r="A5" s="8" t="s">
        <v>3</v>
      </c>
      <c r="B5" s="8" t="s">
        <v>77</v>
      </c>
      <c r="C5" s="23" t="s">
        <v>52</v>
      </c>
      <c r="D5" s="38">
        <v>0.35</v>
      </c>
      <c r="E5" s="32">
        <v>0.15</v>
      </c>
      <c r="F5" s="59"/>
      <c r="G5" s="60" t="s">
        <v>20</v>
      </c>
      <c r="H5" s="61"/>
      <c r="I5" s="50">
        <f t="shared" si="0"/>
        <v>2.6249999999999999E-2</v>
      </c>
      <c r="J5" s="60"/>
      <c r="K5" s="86"/>
    </row>
    <row r="6" spans="1:11" s="22" customFormat="1" ht="30" x14ac:dyDescent="0.25">
      <c r="A6" s="20" t="s">
        <v>3</v>
      </c>
      <c r="B6" s="20" t="s">
        <v>76</v>
      </c>
      <c r="C6" s="23" t="s">
        <v>51</v>
      </c>
      <c r="D6" s="38">
        <v>0.35</v>
      </c>
      <c r="E6" s="46">
        <v>0.05</v>
      </c>
      <c r="F6" s="62"/>
      <c r="G6" s="63"/>
      <c r="H6" s="64" t="s">
        <v>20</v>
      </c>
      <c r="I6" s="50">
        <f t="shared" si="0"/>
        <v>0</v>
      </c>
      <c r="J6" s="63"/>
      <c r="K6" s="87"/>
    </row>
    <row r="7" spans="1:11" s="5" customFormat="1" ht="60" x14ac:dyDescent="0.25">
      <c r="A7" s="3" t="s">
        <v>3</v>
      </c>
      <c r="B7" s="8" t="s">
        <v>78</v>
      </c>
      <c r="C7" s="3" t="s">
        <v>66</v>
      </c>
      <c r="D7" s="38">
        <v>0.35</v>
      </c>
      <c r="E7" s="54">
        <v>0.1</v>
      </c>
      <c r="F7" s="65"/>
      <c r="G7" s="66"/>
      <c r="H7" s="67" t="s">
        <v>20</v>
      </c>
      <c r="I7" s="50">
        <f t="shared" si="0"/>
        <v>0</v>
      </c>
      <c r="J7" s="88"/>
      <c r="K7" s="88"/>
    </row>
    <row r="8" spans="1:11" s="5" customFormat="1" ht="45" x14ac:dyDescent="0.25">
      <c r="A8" s="3" t="s">
        <v>3</v>
      </c>
      <c r="B8" s="8" t="s">
        <v>79</v>
      </c>
      <c r="C8" s="3" t="s">
        <v>12</v>
      </c>
      <c r="D8" s="38">
        <v>0.35</v>
      </c>
      <c r="E8" s="54">
        <v>0.1</v>
      </c>
      <c r="F8" s="65"/>
      <c r="G8" s="66"/>
      <c r="H8" s="67" t="s">
        <v>20</v>
      </c>
      <c r="I8" s="50">
        <f t="shared" si="0"/>
        <v>0</v>
      </c>
      <c r="J8" s="88"/>
      <c r="K8" s="88"/>
    </row>
    <row r="9" spans="1:11" ht="60" x14ac:dyDescent="0.25">
      <c r="A9" s="3" t="s">
        <v>3</v>
      </c>
      <c r="B9" s="8" t="s">
        <v>80</v>
      </c>
      <c r="C9" s="20" t="s">
        <v>67</v>
      </c>
      <c r="D9" s="38">
        <v>0.35</v>
      </c>
      <c r="E9" s="54">
        <v>0.1</v>
      </c>
      <c r="F9" s="65"/>
      <c r="G9" s="66"/>
      <c r="H9" s="67" t="s">
        <v>20</v>
      </c>
      <c r="I9" s="50">
        <f t="shared" si="0"/>
        <v>0</v>
      </c>
      <c r="J9" s="88"/>
      <c r="K9" s="88"/>
    </row>
    <row r="10" spans="1:11" s="27" customFormat="1" ht="45" x14ac:dyDescent="0.25">
      <c r="A10" s="21" t="s">
        <v>3</v>
      </c>
      <c r="B10" s="21" t="s">
        <v>81</v>
      </c>
      <c r="C10" s="21" t="s">
        <v>62</v>
      </c>
      <c r="D10" s="55">
        <v>0.35</v>
      </c>
      <c r="E10" s="46">
        <v>0.1</v>
      </c>
      <c r="F10" s="68"/>
      <c r="G10" s="69"/>
      <c r="H10" s="70" t="s">
        <v>20</v>
      </c>
      <c r="I10" s="56">
        <f t="shared" si="0"/>
        <v>0</v>
      </c>
      <c r="J10" s="89"/>
      <c r="K10" s="89"/>
    </row>
    <row r="11" spans="1:11" s="22" customFormat="1" ht="30" x14ac:dyDescent="0.25">
      <c r="A11" s="20" t="s">
        <v>3</v>
      </c>
      <c r="B11" s="20" t="s">
        <v>113</v>
      </c>
      <c r="C11" s="20" t="s">
        <v>35</v>
      </c>
      <c r="D11" s="38">
        <v>0.35</v>
      </c>
      <c r="E11" s="46">
        <v>0.15</v>
      </c>
      <c r="F11" s="62"/>
      <c r="G11" s="63"/>
      <c r="H11" s="64" t="s">
        <v>20</v>
      </c>
      <c r="I11" s="50">
        <f t="shared" si="0"/>
        <v>0</v>
      </c>
      <c r="J11" s="87"/>
      <c r="K11" s="87"/>
    </row>
    <row r="12" spans="1:11" s="22" customFormat="1" ht="45" x14ac:dyDescent="0.25">
      <c r="A12" s="20" t="s">
        <v>3</v>
      </c>
      <c r="B12" s="8" t="s">
        <v>82</v>
      </c>
      <c r="C12" s="21" t="s">
        <v>34</v>
      </c>
      <c r="D12" s="38">
        <v>0.35</v>
      </c>
      <c r="E12" s="46">
        <v>0.1</v>
      </c>
      <c r="F12" s="62"/>
      <c r="G12" s="63"/>
      <c r="H12" s="64" t="s">
        <v>20</v>
      </c>
      <c r="I12" s="50">
        <f t="shared" si="0"/>
        <v>0</v>
      </c>
      <c r="J12" s="87"/>
      <c r="K12" s="87"/>
    </row>
    <row r="13" spans="1:11" x14ac:dyDescent="0.25">
      <c r="A13" s="8" t="s">
        <v>4</v>
      </c>
      <c r="B13" s="8" t="s">
        <v>74</v>
      </c>
      <c r="C13" s="2" t="s">
        <v>7</v>
      </c>
      <c r="D13" s="39">
        <v>0.4</v>
      </c>
      <c r="E13" s="54">
        <v>0.05</v>
      </c>
      <c r="F13" s="59"/>
      <c r="G13" s="60"/>
      <c r="H13" s="61" t="s">
        <v>20</v>
      </c>
      <c r="I13" s="50">
        <f t="shared" si="0"/>
        <v>0</v>
      </c>
      <c r="J13" s="60"/>
      <c r="K13" s="86"/>
    </row>
    <row r="14" spans="1:11" ht="30" x14ac:dyDescent="0.25">
      <c r="A14" s="3" t="s">
        <v>4</v>
      </c>
      <c r="B14" s="8" t="s">
        <v>83</v>
      </c>
      <c r="C14" s="47" t="s">
        <v>55</v>
      </c>
      <c r="D14" s="39">
        <v>0.4</v>
      </c>
      <c r="E14" s="54">
        <v>0.1</v>
      </c>
      <c r="F14" s="65"/>
      <c r="G14" s="66"/>
      <c r="H14" s="67" t="s">
        <v>20</v>
      </c>
      <c r="I14" s="50">
        <f t="shared" si="0"/>
        <v>0</v>
      </c>
      <c r="J14" s="88"/>
      <c r="K14" s="88"/>
    </row>
    <row r="15" spans="1:11" ht="45" x14ac:dyDescent="0.25">
      <c r="A15" s="3" t="s">
        <v>4</v>
      </c>
      <c r="B15" s="8" t="s">
        <v>84</v>
      </c>
      <c r="C15" s="47" t="s">
        <v>68</v>
      </c>
      <c r="D15" s="39">
        <v>0.4</v>
      </c>
      <c r="E15" s="54">
        <v>0.1</v>
      </c>
      <c r="F15" s="65"/>
      <c r="G15" s="66"/>
      <c r="H15" s="67" t="s">
        <v>20</v>
      </c>
      <c r="I15" s="50">
        <f t="shared" si="0"/>
        <v>0</v>
      </c>
      <c r="J15" s="88"/>
      <c r="K15" s="88"/>
    </row>
    <row r="16" spans="1:11" ht="45" x14ac:dyDescent="0.25">
      <c r="A16" s="3" t="s">
        <v>4</v>
      </c>
      <c r="B16" s="20" t="s">
        <v>85</v>
      </c>
      <c r="C16" s="20" t="s">
        <v>36</v>
      </c>
      <c r="D16" s="39">
        <v>0.4</v>
      </c>
      <c r="E16" s="54">
        <v>0.05</v>
      </c>
      <c r="F16" s="65"/>
      <c r="G16" s="66"/>
      <c r="H16" s="67" t="s">
        <v>20</v>
      </c>
      <c r="I16" s="50">
        <f t="shared" si="0"/>
        <v>0</v>
      </c>
      <c r="J16" s="88"/>
      <c r="K16" s="88"/>
    </row>
    <row r="17" spans="1:11" ht="45" x14ac:dyDescent="0.25">
      <c r="A17" s="3" t="s">
        <v>4</v>
      </c>
      <c r="B17" s="8" t="s">
        <v>86</v>
      </c>
      <c r="C17" s="8" t="s">
        <v>56</v>
      </c>
      <c r="D17" s="39">
        <v>0.4</v>
      </c>
      <c r="E17" s="54">
        <v>0.1</v>
      </c>
      <c r="F17" s="65"/>
      <c r="G17" s="66"/>
      <c r="H17" s="67" t="s">
        <v>20</v>
      </c>
      <c r="I17" s="50">
        <f t="shared" si="0"/>
        <v>0</v>
      </c>
      <c r="J17" s="88"/>
      <c r="K17" s="88"/>
    </row>
    <row r="18" spans="1:11" ht="45" x14ac:dyDescent="0.25">
      <c r="A18" s="3" t="s">
        <v>4</v>
      </c>
      <c r="B18" s="8" t="s">
        <v>87</v>
      </c>
      <c r="C18" s="8" t="s">
        <v>57</v>
      </c>
      <c r="D18" s="39">
        <v>0.4</v>
      </c>
      <c r="E18" s="54">
        <v>0.02</v>
      </c>
      <c r="F18" s="65" t="s">
        <v>20</v>
      </c>
      <c r="G18" s="66"/>
      <c r="H18" s="67"/>
      <c r="I18" s="50">
        <f t="shared" si="0"/>
        <v>8.0000000000000002E-3</v>
      </c>
      <c r="J18" s="88"/>
      <c r="K18" s="88"/>
    </row>
    <row r="19" spans="1:11" ht="75" x14ac:dyDescent="0.25">
      <c r="A19" s="3" t="s">
        <v>4</v>
      </c>
      <c r="B19" s="8" t="s">
        <v>88</v>
      </c>
      <c r="C19" s="8" t="s">
        <v>58</v>
      </c>
      <c r="D19" s="39">
        <v>0.4</v>
      </c>
      <c r="E19" s="54">
        <v>0.02</v>
      </c>
      <c r="F19" s="65" t="s">
        <v>20</v>
      </c>
      <c r="G19" s="66"/>
      <c r="H19" s="67"/>
      <c r="I19" s="50">
        <f t="shared" si="0"/>
        <v>8.0000000000000002E-3</v>
      </c>
      <c r="J19" s="88"/>
      <c r="K19" s="88"/>
    </row>
    <row r="20" spans="1:11" ht="45" x14ac:dyDescent="0.25">
      <c r="A20" s="3" t="s">
        <v>4</v>
      </c>
      <c r="B20" s="8" t="s">
        <v>89</v>
      </c>
      <c r="C20" s="8" t="s">
        <v>59</v>
      </c>
      <c r="D20" s="39">
        <v>0.4</v>
      </c>
      <c r="E20" s="54">
        <v>0.05</v>
      </c>
      <c r="F20" s="65" t="s">
        <v>20</v>
      </c>
      <c r="G20" s="66"/>
      <c r="H20" s="67"/>
      <c r="I20" s="50">
        <f t="shared" si="0"/>
        <v>2.0000000000000004E-2</v>
      </c>
      <c r="J20" s="88"/>
      <c r="K20" s="88"/>
    </row>
    <row r="21" spans="1:11" ht="45" x14ac:dyDescent="0.25">
      <c r="A21" s="3" t="s">
        <v>4</v>
      </c>
      <c r="B21" s="8" t="s">
        <v>90</v>
      </c>
      <c r="C21" s="8" t="s">
        <v>60</v>
      </c>
      <c r="D21" s="39">
        <v>0.4</v>
      </c>
      <c r="E21" s="54">
        <v>0.05</v>
      </c>
      <c r="F21" s="65" t="s">
        <v>20</v>
      </c>
      <c r="G21" s="66"/>
      <c r="H21" s="67"/>
      <c r="I21" s="50">
        <f t="shared" si="0"/>
        <v>2.0000000000000004E-2</v>
      </c>
      <c r="J21" s="88"/>
      <c r="K21" s="88"/>
    </row>
    <row r="22" spans="1:11" ht="30" x14ac:dyDescent="0.25">
      <c r="A22" s="3" t="s">
        <v>4</v>
      </c>
      <c r="B22" s="8" t="s">
        <v>91</v>
      </c>
      <c r="C22" s="8" t="s">
        <v>69</v>
      </c>
      <c r="D22" s="39">
        <v>0.4</v>
      </c>
      <c r="E22" s="54">
        <v>0.05</v>
      </c>
      <c r="F22" s="65" t="s">
        <v>20</v>
      </c>
      <c r="G22" s="66"/>
      <c r="H22" s="67"/>
      <c r="I22" s="50">
        <f t="shared" si="0"/>
        <v>2.0000000000000004E-2</v>
      </c>
      <c r="J22" s="88"/>
      <c r="K22" s="88"/>
    </row>
    <row r="23" spans="1:11" ht="30" x14ac:dyDescent="0.25">
      <c r="A23" s="3" t="s">
        <v>4</v>
      </c>
      <c r="B23" s="8" t="s">
        <v>92</v>
      </c>
      <c r="C23" s="8" t="s">
        <v>61</v>
      </c>
      <c r="D23" s="39">
        <v>0.4</v>
      </c>
      <c r="E23" s="54">
        <v>0.05</v>
      </c>
      <c r="F23" s="65" t="s">
        <v>20</v>
      </c>
      <c r="G23" s="66"/>
      <c r="H23" s="67"/>
      <c r="I23" s="50">
        <f t="shared" si="0"/>
        <v>2.0000000000000004E-2</v>
      </c>
      <c r="J23" s="88"/>
      <c r="K23" s="88"/>
    </row>
    <row r="24" spans="1:11" ht="45" x14ac:dyDescent="0.25">
      <c r="A24" s="3" t="s">
        <v>4</v>
      </c>
      <c r="B24" s="8" t="s">
        <v>93</v>
      </c>
      <c r="C24" s="8" t="s">
        <v>70</v>
      </c>
      <c r="D24" s="39">
        <v>0.4</v>
      </c>
      <c r="E24" s="54">
        <v>0.05</v>
      </c>
      <c r="F24" s="65" t="s">
        <v>20</v>
      </c>
      <c r="G24" s="66"/>
      <c r="H24" s="67"/>
      <c r="I24" s="50">
        <f t="shared" si="0"/>
        <v>2.0000000000000004E-2</v>
      </c>
      <c r="J24" s="88"/>
      <c r="K24" s="88"/>
    </row>
    <row r="25" spans="1:11" ht="45" x14ac:dyDescent="0.25">
      <c r="A25" s="3" t="s">
        <v>4</v>
      </c>
      <c r="B25" s="8" t="s">
        <v>94</v>
      </c>
      <c r="C25" s="3" t="s">
        <v>13</v>
      </c>
      <c r="D25" s="39">
        <v>0.4</v>
      </c>
      <c r="E25" s="54">
        <v>0.05</v>
      </c>
      <c r="F25" s="65" t="s">
        <v>20</v>
      </c>
      <c r="G25" s="66"/>
      <c r="H25" s="67"/>
      <c r="I25" s="50">
        <f t="shared" si="0"/>
        <v>2.0000000000000004E-2</v>
      </c>
      <c r="J25" s="88"/>
      <c r="K25" s="88"/>
    </row>
    <row r="26" spans="1:11" ht="60" x14ac:dyDescent="0.25">
      <c r="A26" s="3" t="s">
        <v>4</v>
      </c>
      <c r="B26" s="8" t="s">
        <v>95</v>
      </c>
      <c r="C26" s="3" t="s">
        <v>14</v>
      </c>
      <c r="D26" s="39">
        <v>0.4</v>
      </c>
      <c r="E26" s="54">
        <v>0.06</v>
      </c>
      <c r="F26" s="65" t="s">
        <v>20</v>
      </c>
      <c r="G26" s="66"/>
      <c r="H26" s="67"/>
      <c r="I26" s="50">
        <f t="shared" si="0"/>
        <v>2.4E-2</v>
      </c>
      <c r="J26" s="88"/>
      <c r="K26" s="88"/>
    </row>
    <row r="27" spans="1:11" s="22" customFormat="1" ht="45" x14ac:dyDescent="0.25">
      <c r="A27" s="20" t="s">
        <v>4</v>
      </c>
      <c r="B27" s="20" t="s">
        <v>96</v>
      </c>
      <c r="C27" s="20" t="s">
        <v>37</v>
      </c>
      <c r="D27" s="40">
        <v>0.4</v>
      </c>
      <c r="E27" s="33">
        <v>0.02</v>
      </c>
      <c r="F27" s="62" t="s">
        <v>20</v>
      </c>
      <c r="G27" s="63"/>
      <c r="H27" s="64"/>
      <c r="I27" s="50">
        <f t="shared" si="0"/>
        <v>8.0000000000000002E-3</v>
      </c>
      <c r="J27" s="87"/>
      <c r="K27" s="87"/>
    </row>
    <row r="28" spans="1:11" x14ac:dyDescent="0.25">
      <c r="A28" s="3" t="s">
        <v>4</v>
      </c>
      <c r="B28" s="3" t="s">
        <v>97</v>
      </c>
      <c r="C28" s="3" t="s">
        <v>16</v>
      </c>
      <c r="D28" s="39">
        <v>0.4</v>
      </c>
      <c r="E28" s="32">
        <v>0.01</v>
      </c>
      <c r="F28" s="65" t="s">
        <v>20</v>
      </c>
      <c r="G28" s="66"/>
      <c r="H28" s="67"/>
      <c r="I28" s="50">
        <f t="shared" si="0"/>
        <v>4.0000000000000001E-3</v>
      </c>
      <c r="J28" s="88"/>
      <c r="K28" s="88"/>
    </row>
    <row r="29" spans="1:11" ht="30" x14ac:dyDescent="0.25">
      <c r="A29" s="3" t="s">
        <v>4</v>
      </c>
      <c r="B29" s="8" t="s">
        <v>98</v>
      </c>
      <c r="C29" s="6" t="s">
        <v>11</v>
      </c>
      <c r="D29" s="39">
        <v>0.4</v>
      </c>
      <c r="E29" s="32">
        <v>0.03</v>
      </c>
      <c r="F29" s="65" t="s">
        <v>20</v>
      </c>
      <c r="G29" s="66"/>
      <c r="H29" s="67"/>
      <c r="I29" s="50">
        <f t="shared" si="0"/>
        <v>1.2E-2</v>
      </c>
      <c r="J29" s="88"/>
      <c r="K29" s="88"/>
    </row>
    <row r="30" spans="1:11" ht="30" x14ac:dyDescent="0.25">
      <c r="A30" s="3" t="s">
        <v>4</v>
      </c>
      <c r="B30" s="8" t="s">
        <v>99</v>
      </c>
      <c r="C30" s="3" t="s">
        <v>10</v>
      </c>
      <c r="D30" s="39">
        <v>0.4</v>
      </c>
      <c r="E30" s="32">
        <v>0.03</v>
      </c>
      <c r="F30" s="65" t="s">
        <v>20</v>
      </c>
      <c r="G30" s="66"/>
      <c r="H30" s="67"/>
      <c r="I30" s="50">
        <f t="shared" si="0"/>
        <v>1.2E-2</v>
      </c>
      <c r="J30" s="88"/>
      <c r="K30" s="88"/>
    </row>
    <row r="31" spans="1:11" x14ac:dyDescent="0.25">
      <c r="A31" s="3" t="s">
        <v>4</v>
      </c>
      <c r="B31" s="8" t="s">
        <v>100</v>
      </c>
      <c r="C31" s="3" t="s">
        <v>8</v>
      </c>
      <c r="D31" s="39">
        <v>0.4</v>
      </c>
      <c r="E31" s="32">
        <v>0.03</v>
      </c>
      <c r="F31" s="65" t="s">
        <v>20</v>
      </c>
      <c r="G31" s="66"/>
      <c r="H31" s="67"/>
      <c r="I31" s="50">
        <f t="shared" si="0"/>
        <v>1.2E-2</v>
      </c>
      <c r="J31" s="88"/>
      <c r="K31" s="88"/>
    </row>
    <row r="32" spans="1:11" ht="30.95" customHeight="1" x14ac:dyDescent="0.25">
      <c r="A32" s="3" t="s">
        <v>4</v>
      </c>
      <c r="B32" s="8" t="s">
        <v>101</v>
      </c>
      <c r="C32" s="3" t="s">
        <v>9</v>
      </c>
      <c r="D32" s="39">
        <v>0.4</v>
      </c>
      <c r="E32" s="32">
        <v>0.05</v>
      </c>
      <c r="F32" s="65" t="s">
        <v>20</v>
      </c>
      <c r="G32" s="66"/>
      <c r="H32" s="67"/>
      <c r="I32" s="50">
        <f t="shared" si="0"/>
        <v>2.0000000000000004E-2</v>
      </c>
      <c r="J32" s="88"/>
      <c r="K32" s="88"/>
    </row>
    <row r="33" spans="1:11" s="22" customFormat="1" ht="35.1" customHeight="1" x14ac:dyDescent="0.25">
      <c r="A33" s="24" t="s">
        <v>4</v>
      </c>
      <c r="B33" s="20" t="s">
        <v>102</v>
      </c>
      <c r="C33" s="25" t="s">
        <v>71</v>
      </c>
      <c r="D33" s="40">
        <v>0.4</v>
      </c>
      <c r="E33" s="34">
        <v>0.02</v>
      </c>
      <c r="F33" s="71" t="s">
        <v>20</v>
      </c>
      <c r="G33" s="72"/>
      <c r="H33" s="73"/>
      <c r="I33" s="50">
        <f t="shared" si="0"/>
        <v>8.0000000000000002E-3</v>
      </c>
      <c r="J33" s="90"/>
      <c r="K33" s="90"/>
    </row>
    <row r="34" spans="1:11" s="27" customFormat="1" ht="75" x14ac:dyDescent="0.25">
      <c r="A34" s="24" t="s">
        <v>4</v>
      </c>
      <c r="B34" s="24" t="s">
        <v>103</v>
      </c>
      <c r="C34" s="24" t="s">
        <v>65</v>
      </c>
      <c r="D34" s="41">
        <v>0.4</v>
      </c>
      <c r="E34" s="35">
        <v>0.01</v>
      </c>
      <c r="F34" s="74" t="s">
        <v>20</v>
      </c>
      <c r="G34" s="75"/>
      <c r="H34" s="76"/>
      <c r="I34" s="53">
        <f t="shared" si="0"/>
        <v>4.0000000000000001E-3</v>
      </c>
      <c r="J34" s="91"/>
      <c r="K34" s="91"/>
    </row>
    <row r="35" spans="1:11" ht="60" x14ac:dyDescent="0.25">
      <c r="A35" s="6" t="s">
        <v>18</v>
      </c>
      <c r="B35" s="8" t="s">
        <v>104</v>
      </c>
      <c r="C35" s="3" t="s">
        <v>63</v>
      </c>
      <c r="D35" s="42">
        <v>0.25</v>
      </c>
      <c r="E35" s="32">
        <v>0.12</v>
      </c>
      <c r="F35" s="65"/>
      <c r="G35" s="66" t="s">
        <v>20</v>
      </c>
      <c r="H35" s="67"/>
      <c r="I35" s="50">
        <f t="shared" ref="I35:I44" si="1">IF((AND(EXACT(F35,"x"),ISBLANK(G35),ISBLANK(H35))),1,IF(AND(ISBLANK(F35),EXACT(G35,"x"),ISBLANK(H35)),0.5,IF(AND(ISBLANK(F35),EXACT(H35,"x"),ISBLANK(G35)),0,-1)))*E35*D35</f>
        <v>1.4999999999999999E-2</v>
      </c>
      <c r="J35" s="88"/>
      <c r="K35" s="88"/>
    </row>
    <row r="36" spans="1:11" ht="30" x14ac:dyDescent="0.25">
      <c r="A36" s="26" t="s">
        <v>18</v>
      </c>
      <c r="B36" s="8" t="s">
        <v>105</v>
      </c>
      <c r="C36" s="10" t="s">
        <v>15</v>
      </c>
      <c r="D36" s="42">
        <v>0.25</v>
      </c>
      <c r="E36" s="36">
        <v>0.02</v>
      </c>
      <c r="F36" s="77"/>
      <c r="G36" s="78" t="s">
        <v>20</v>
      </c>
      <c r="H36" s="79"/>
      <c r="I36" s="50">
        <f t="shared" si="1"/>
        <v>2.5000000000000001E-3</v>
      </c>
      <c r="J36" s="92"/>
      <c r="K36" s="92"/>
    </row>
    <row r="37" spans="1:11" s="27" customFormat="1" ht="45" x14ac:dyDescent="0.25">
      <c r="A37" s="21" t="s">
        <v>18</v>
      </c>
      <c r="B37" s="21" t="s">
        <v>106</v>
      </c>
      <c r="C37" s="57" t="s">
        <v>64</v>
      </c>
      <c r="D37" s="43">
        <v>0.25</v>
      </c>
      <c r="E37" s="46">
        <v>0.2</v>
      </c>
      <c r="F37" s="68"/>
      <c r="G37" s="69" t="s">
        <v>20</v>
      </c>
      <c r="H37" s="70"/>
      <c r="I37" s="56">
        <f t="shared" si="1"/>
        <v>2.5000000000000001E-2</v>
      </c>
      <c r="J37" s="89"/>
      <c r="K37" s="89"/>
    </row>
    <row r="38" spans="1:11" s="22" customFormat="1" ht="45" x14ac:dyDescent="0.25">
      <c r="A38" s="20" t="s">
        <v>18</v>
      </c>
      <c r="B38" s="21" t="s">
        <v>107</v>
      </c>
      <c r="C38" s="20" t="s">
        <v>72</v>
      </c>
      <c r="D38" s="42">
        <v>0.25</v>
      </c>
      <c r="E38" s="33">
        <v>0.1</v>
      </c>
      <c r="F38" s="62"/>
      <c r="G38" s="63" t="s">
        <v>20</v>
      </c>
      <c r="H38" s="64"/>
      <c r="I38" s="50">
        <f t="shared" si="1"/>
        <v>1.2500000000000001E-2</v>
      </c>
      <c r="J38" s="87"/>
      <c r="K38" s="87"/>
    </row>
    <row r="39" spans="1:11" s="22" customFormat="1" x14ac:dyDescent="0.25">
      <c r="A39" s="20" t="s">
        <v>18</v>
      </c>
      <c r="B39" s="20" t="s">
        <v>108</v>
      </c>
      <c r="C39" s="20" t="s">
        <v>73</v>
      </c>
      <c r="D39" s="42">
        <v>0.25</v>
      </c>
      <c r="E39" s="33">
        <v>0.1</v>
      </c>
      <c r="F39" s="62"/>
      <c r="G39" s="63" t="s">
        <v>20</v>
      </c>
      <c r="H39" s="64"/>
      <c r="I39" s="50">
        <f t="shared" si="1"/>
        <v>1.2500000000000001E-2</v>
      </c>
      <c r="J39" s="87"/>
      <c r="K39" s="87"/>
    </row>
    <row r="40" spans="1:11" s="22" customFormat="1" ht="45" x14ac:dyDescent="0.25">
      <c r="A40" s="20" t="s">
        <v>18</v>
      </c>
      <c r="B40" s="20" t="s">
        <v>96</v>
      </c>
      <c r="C40" s="24" t="s">
        <v>38</v>
      </c>
      <c r="D40" s="42">
        <v>0.25</v>
      </c>
      <c r="E40" s="46">
        <v>0.06</v>
      </c>
      <c r="F40" s="62"/>
      <c r="G40" s="63" t="s">
        <v>20</v>
      </c>
      <c r="H40" s="64"/>
      <c r="I40" s="51">
        <f t="shared" si="1"/>
        <v>7.4999999999999997E-3</v>
      </c>
      <c r="J40" s="87"/>
      <c r="K40" s="87"/>
    </row>
    <row r="41" spans="1:11" ht="30" x14ac:dyDescent="0.25">
      <c r="A41" s="20" t="s">
        <v>18</v>
      </c>
      <c r="B41" s="20" t="s">
        <v>109</v>
      </c>
      <c r="C41" s="25" t="s">
        <v>40</v>
      </c>
      <c r="D41" s="42">
        <v>0.25</v>
      </c>
      <c r="E41" s="33">
        <v>0.1</v>
      </c>
      <c r="F41" s="65"/>
      <c r="G41" s="66" t="s">
        <v>20</v>
      </c>
      <c r="H41" s="67"/>
      <c r="I41" s="51">
        <f t="shared" si="1"/>
        <v>1.2500000000000001E-2</v>
      </c>
      <c r="J41" s="88"/>
      <c r="K41" s="88"/>
    </row>
    <row r="42" spans="1:11" s="29" customFormat="1" ht="30" x14ac:dyDescent="0.25">
      <c r="A42" s="21" t="s">
        <v>18</v>
      </c>
      <c r="B42" s="6" t="s">
        <v>110</v>
      </c>
      <c r="C42" s="28" t="s">
        <v>39</v>
      </c>
      <c r="D42" s="43">
        <v>0.25</v>
      </c>
      <c r="E42" s="46">
        <v>0.1</v>
      </c>
      <c r="F42" s="80"/>
      <c r="G42" s="81" t="s">
        <v>20</v>
      </c>
      <c r="H42" s="82"/>
      <c r="I42" s="53">
        <f t="shared" si="1"/>
        <v>1.2500000000000001E-2</v>
      </c>
      <c r="J42" s="93"/>
      <c r="K42" s="93"/>
    </row>
    <row r="43" spans="1:11" s="29" customFormat="1" ht="45" x14ac:dyDescent="0.25">
      <c r="A43" s="21" t="s">
        <v>18</v>
      </c>
      <c r="B43" s="6" t="s">
        <v>111</v>
      </c>
      <c r="C43" s="24" t="s">
        <v>50</v>
      </c>
      <c r="D43" s="43">
        <v>0.25</v>
      </c>
      <c r="E43" s="46">
        <v>0.1</v>
      </c>
      <c r="F43" s="80"/>
      <c r="G43" s="81" t="s">
        <v>20</v>
      </c>
      <c r="H43" s="82"/>
      <c r="I43" s="53">
        <f t="shared" si="1"/>
        <v>1.2500000000000001E-2</v>
      </c>
      <c r="J43" s="93"/>
      <c r="K43" s="93"/>
    </row>
    <row r="44" spans="1:11" s="29" customFormat="1" ht="30.75" thickBot="1" x14ac:dyDescent="0.3">
      <c r="A44" s="21" t="s">
        <v>18</v>
      </c>
      <c r="B44" s="6" t="s">
        <v>112</v>
      </c>
      <c r="C44" s="28" t="s">
        <v>49</v>
      </c>
      <c r="D44" s="43">
        <v>0.25</v>
      </c>
      <c r="E44" s="46">
        <v>0.1</v>
      </c>
      <c r="F44" s="83"/>
      <c r="G44" s="84" t="s">
        <v>20</v>
      </c>
      <c r="H44" s="85"/>
      <c r="I44" s="53">
        <f t="shared" si="1"/>
        <v>1.2500000000000001E-2</v>
      </c>
      <c r="J44" s="93"/>
      <c r="K44" s="93"/>
    </row>
  </sheetData>
  <sheetProtection password="9CB8" sheet="1" objects="1" scenarios="1" autoFilter="0"/>
  <autoFilter ref="A2:K44"/>
  <sortState ref="A3:N43">
    <sortCondition ref="A3:A43"/>
  </sortState>
  <conditionalFormatting sqref="I1:I1048576">
    <cfRule type="cellIs" dxfId="0" priority="1" operator="lessThan">
      <formula>0</formula>
    </cfRule>
  </conditionalFormatting>
  <pageMargins left="0.23622047244094491" right="0.23622047244094491" top="0.43307086614173229" bottom="0.39370078740157483" header="0.15748031496062992" footer="0.15748031496062992"/>
  <pageSetup paperSize="8" scale="59" fitToHeight="0" orientation="landscape" r:id="rId1"/>
  <headerFooter>
    <oddHeader>&amp;L&amp;"-,Grassetto"CheckList per la Valutazione della qualità del Manuale di Gestione</oddHeader>
    <oddFooter>&amp;LCantieri digitali della Pubblica Amministrazione&amp;CTavolo - Documenti Digitali&amp;Rpag. &amp;P di &amp;N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showGridLines="0" workbookViewId="0">
      <selection activeCell="Y5" sqref="Y5"/>
    </sheetView>
  </sheetViews>
  <sheetFormatPr defaultColWidth="8.85546875" defaultRowHeight="15" x14ac:dyDescent="0.25"/>
  <cols>
    <col min="1" max="1" width="14" bestFit="1" customWidth="1"/>
    <col min="3" max="3" width="29" bestFit="1" customWidth="1"/>
  </cols>
  <sheetData>
    <row r="1" spans="1:15" x14ac:dyDescent="0.2">
      <c r="A1" t="s">
        <v>22</v>
      </c>
      <c r="C1" t="s">
        <v>23</v>
      </c>
      <c r="K1" t="s">
        <v>24</v>
      </c>
      <c r="L1" t="s">
        <v>25</v>
      </c>
      <c r="N1" t="s">
        <v>26</v>
      </c>
      <c r="O1" t="s">
        <v>27</v>
      </c>
    </row>
    <row r="2" spans="1:15" x14ac:dyDescent="0.2">
      <c r="A2">
        <v>0.35</v>
      </c>
      <c r="B2" s="16">
        <f>SUMIFS('Checklist MdG'!I3:I44,'Checklist MdG'!A3:A44,"aspetti organizzativi/funzionali")</f>
        <v>3.4999999999999996E-2</v>
      </c>
      <c r="C2" t="s">
        <v>33</v>
      </c>
      <c r="D2" s="18">
        <f>B2/A2</f>
        <v>9.9999999999999992E-2</v>
      </c>
      <c r="E2">
        <f>D2*1.8*100</f>
        <v>18</v>
      </c>
      <c r="F2">
        <v>2</v>
      </c>
      <c r="H2">
        <f>360-SUM(E2:F2)</f>
        <v>340</v>
      </c>
      <c r="K2">
        <v>10</v>
      </c>
      <c r="L2">
        <v>18</v>
      </c>
      <c r="N2" t="s">
        <v>28</v>
      </c>
      <c r="O2">
        <v>60</v>
      </c>
    </row>
    <row r="3" spans="1:15" x14ac:dyDescent="0.2">
      <c r="A3">
        <v>0.4</v>
      </c>
      <c r="B3" s="16">
        <f>SUMIFS('Checklist MdG'!I3:I44,'Checklist MdG'!A3:A44,"regole gestione documenti")</f>
        <v>0.24000000000000005</v>
      </c>
      <c r="C3" t="s">
        <v>32</v>
      </c>
      <c r="D3" s="18">
        <f>B3/A3</f>
        <v>0.60000000000000009</v>
      </c>
      <c r="E3">
        <f t="shared" ref="E3:E5" si="0">D3*1.8*100</f>
        <v>108.00000000000003</v>
      </c>
      <c r="F3">
        <v>2</v>
      </c>
      <c r="H3">
        <f t="shared" ref="H3:H5" si="1">360-SUM(E3:F3)</f>
        <v>249.99999999999997</v>
      </c>
      <c r="K3">
        <v>20</v>
      </c>
      <c r="L3">
        <v>18</v>
      </c>
      <c r="N3" t="s">
        <v>29</v>
      </c>
      <c r="O3">
        <v>60</v>
      </c>
    </row>
    <row r="4" spans="1:15" x14ac:dyDescent="0.2">
      <c r="A4">
        <v>0.25</v>
      </c>
      <c r="B4" s="16">
        <f>SUMIFS('Checklist MdG'!I3:I44,'Checklist MdG'!A3:A44,"sicurezza e protezione dati")</f>
        <v>0.12499999999999997</v>
      </c>
      <c r="C4" t="s">
        <v>31</v>
      </c>
      <c r="D4" s="18">
        <f>B4/A4</f>
        <v>0.49999999999999989</v>
      </c>
      <c r="E4">
        <f t="shared" si="0"/>
        <v>89.999999999999986</v>
      </c>
      <c r="F4">
        <v>2</v>
      </c>
      <c r="H4">
        <f t="shared" si="1"/>
        <v>268</v>
      </c>
      <c r="K4">
        <v>30</v>
      </c>
      <c r="L4">
        <v>18</v>
      </c>
      <c r="N4" t="s">
        <v>30</v>
      </c>
      <c r="O4">
        <v>60</v>
      </c>
    </row>
    <row r="5" spans="1:15" x14ac:dyDescent="0.25">
      <c r="C5" s="15" t="s">
        <v>21</v>
      </c>
      <c r="D5" s="17">
        <f>SUM(B2:B4)</f>
        <v>0.4</v>
      </c>
      <c r="E5">
        <f t="shared" si="0"/>
        <v>72.000000000000014</v>
      </c>
      <c r="F5">
        <v>2</v>
      </c>
      <c r="H5">
        <f t="shared" si="1"/>
        <v>286</v>
      </c>
      <c r="K5">
        <v>40</v>
      </c>
      <c r="L5">
        <v>18</v>
      </c>
      <c r="O5">
        <v>180</v>
      </c>
    </row>
    <row r="6" spans="1:15" x14ac:dyDescent="0.2">
      <c r="K6">
        <v>50</v>
      </c>
      <c r="L6">
        <v>18</v>
      </c>
    </row>
    <row r="7" spans="1:15" x14ac:dyDescent="0.2">
      <c r="A7" t="s">
        <v>26</v>
      </c>
      <c r="B7" t="s">
        <v>27</v>
      </c>
      <c r="K7">
        <v>60</v>
      </c>
      <c r="L7">
        <v>18</v>
      </c>
    </row>
    <row r="8" spans="1:15" x14ac:dyDescent="0.2">
      <c r="A8" t="s">
        <v>43</v>
      </c>
      <c r="B8">
        <v>45</v>
      </c>
      <c r="K8">
        <v>70</v>
      </c>
      <c r="L8">
        <v>18</v>
      </c>
    </row>
    <row r="9" spans="1:15" x14ac:dyDescent="0.2">
      <c r="A9" t="s">
        <v>44</v>
      </c>
      <c r="B9">
        <v>45</v>
      </c>
      <c r="K9">
        <v>80</v>
      </c>
      <c r="L9">
        <v>18</v>
      </c>
    </row>
    <row r="10" spans="1:15" x14ac:dyDescent="0.2">
      <c r="A10" t="s">
        <v>45</v>
      </c>
      <c r="B10">
        <v>45</v>
      </c>
      <c r="K10">
        <v>90</v>
      </c>
      <c r="L10">
        <v>18</v>
      </c>
    </row>
    <row r="11" spans="1:15" x14ac:dyDescent="0.2">
      <c r="A11" t="s">
        <v>46</v>
      </c>
      <c r="B11">
        <v>45</v>
      </c>
      <c r="K11">
        <v>100</v>
      </c>
      <c r="L11">
        <v>18</v>
      </c>
    </row>
    <row r="12" spans="1:15" x14ac:dyDescent="0.2">
      <c r="B12">
        <v>180</v>
      </c>
      <c r="L12">
        <v>180</v>
      </c>
    </row>
    <row r="20" spans="3:18" ht="21" x14ac:dyDescent="0.25">
      <c r="R20" s="19"/>
    </row>
    <row r="28" spans="3:18" ht="31.5" x14ac:dyDescent="0.5">
      <c r="C28" s="94"/>
      <c r="D28" s="94"/>
      <c r="E28" s="94"/>
      <c r="F28" s="94"/>
      <c r="G28" s="94"/>
    </row>
    <row r="34" spans="18:18" ht="21" x14ac:dyDescent="0.35">
      <c r="R34" s="19"/>
    </row>
  </sheetData>
  <sheetProtection password="9CB8" sheet="1" objects="1" scenarios="1"/>
  <mergeCells count="1">
    <mergeCell ref="C28:G28"/>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2</vt:i4>
      </vt:variant>
      <vt:variant>
        <vt:lpstr>Intervalli denominati</vt:lpstr>
      </vt:variant>
      <vt:variant>
        <vt:i4>2</vt:i4>
      </vt:variant>
    </vt:vector>
  </HeadingPairs>
  <TitlesOfParts>
    <vt:vector size="4" baseType="lpstr">
      <vt:lpstr>Checklist MdG</vt:lpstr>
      <vt:lpstr>Cruscotti</vt:lpstr>
      <vt:lpstr>'Checklist MdG'!Area_stampa</vt:lpstr>
      <vt:lpstr>'Checklist MdG'!Titoli_stampa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Ponti Anna</dc:creator>
  <cp:lastModifiedBy>Eleonora Bove</cp:lastModifiedBy>
  <cp:lastPrinted>2017-10-30T13:02:01Z</cp:lastPrinted>
  <dcterms:created xsi:type="dcterms:W3CDTF">2017-07-25T12:11:17Z</dcterms:created>
  <dcterms:modified xsi:type="dcterms:W3CDTF">2018-01-18T08:03:48Z</dcterms:modified>
</cp:coreProperties>
</file>